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200" windowHeight="12285" tabRatio="915" firstSheet="4" activeTab="4"/>
  </bookViews>
  <sheets>
    <sheet name="Návrh FP na následující rok (1)" sheetId="1" r:id="rId1"/>
    <sheet name="Návrh FP 2014-čest.vstup." sheetId="2" state="hidden" r:id="rId2"/>
    <sheet name="FP na aktuální rok (2)" sheetId="3" state="hidden" r:id="rId3"/>
    <sheet name="FP 2014-čest.vstup." sheetId="4" state="hidden" r:id="rId4"/>
    <sheet name="Střednědobý výhled (3)" sheetId="5" r:id="rId5"/>
    <sheet name="Střednědobý výhled-čest.vstup." sheetId="6" state="hidden" r:id="rId6"/>
    <sheet name="Plán fondů (4)" sheetId="7" state="hidden" r:id="rId7"/>
    <sheet name="Rozdělení HV (5)" sheetId="8" state="hidden" r:id="rId8"/>
    <sheet name="Úpravy FP (6)" sheetId="9" state="hidden" r:id="rId9"/>
    <sheet name="Úpravy FP-čest.vstup." sheetId="10" state="hidden" r:id="rId10"/>
    <sheet name="Plnění FP (7)" sheetId="11" state="hidden" r:id="rId11"/>
    <sheet name="Plnění FP-čest.vstup." sheetId="12" state="hidden" r:id="rId12"/>
  </sheets>
  <externalReferences>
    <externalReference r:id="rId15"/>
    <externalReference r:id="rId16"/>
    <externalReference r:id="rId17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'[3]plneni_ukazatelu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fullCalcOnLoad="1"/>
</workbook>
</file>

<file path=xl/comments3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<sst xmlns="http://schemas.openxmlformats.org/spreadsheetml/2006/main" count="595" uniqueCount="168">
  <si>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</si>
  <si>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</si>
  <si>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</si>
  <si>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</si>
  <si>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</si>
  <si>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</si>
  <si>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</si>
  <si>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</si>
  <si>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</si>
  <si>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</si>
  <si>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</si>
  <si>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</si>
  <si>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</si>
  <si>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</si>
  <si>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</si>
  <si>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</si>
  <si>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</si>
  <si>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</si>
  <si>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</si>
  <si>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</si>
  <si>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</si>
  <si>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</si>
  <si>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</si>
  <si>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</si>
  <si>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</si>
  <si>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</si>
  <si>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</si>
  <si>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</si>
  <si>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</si>
  <si>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</si>
  <si>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</si>
  <si>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</si>
  <si>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</si>
  <si>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</si>
  <si>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</si>
  <si>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</si>
  <si>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</si>
  <si>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</si>
  <si>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</si>
  <si>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</si>
  <si>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</si>
  <si>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</si>
  <si>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</si>
  <si>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</si>
  <si>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</si>
  <si>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</si>
  <si>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</si>
  <si>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</si>
  <si>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</si>
  <si>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</si>
  <si>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</si>
  <si>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</si>
  <si>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</si>
  <si>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</si>
  <si>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</si>
  <si>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</si>
  <si>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</si>
  <si>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</si>
  <si>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</si>
  <si>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</si>
  <si>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</si>
  <si>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</si>
  <si>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</si>
  <si>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</si>
  <si>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</si>
  <si>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</si>
  <si>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</si>
  <si>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</si>
  <si>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</si>
  <si>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</si>
  <si>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</si>
  <si>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</si>
  <si>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</si>
  <si>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</si>
  <si>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</si>
  <si>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</si>
  <si>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</si>
  <si>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</si>
  <si>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</si>
  <si>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</si>
  <si>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</si>
  <si>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</si>
  <si>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</si>
  <si>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</si>
  <si>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</si>
  <si>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</si>
  <si>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</si>
  <si>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</si>
  <si>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</si>
  <si>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</si>
  <si>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</si>
  <si>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</si>
  <si>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</si>
  <si>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</si>
  <si>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</si>
  <si>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</si>
  <si>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</si>
  <si>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</si>
  <si>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</si>
  <si>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</si>
  <si>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</si>
  <si>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</si>
  <si>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</si>
  <si>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</si>
  <si>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</si>
  <si>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</si>
  <si>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</si>
  <si>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</si>
  <si>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</si>
  <si>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</si>
  <si>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</si>
  <si>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</si>
  <si>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</si>
  <si>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</si>
  <si>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</si>
  <si>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</si>
  <si>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</si>
  <si>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</si>
  <si>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</si>
  <si>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</si>
  <si>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</si>
  <si>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</si>
  <si>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</si>
  <si>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</si>
  <si>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</si>
  <si>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</si>
  <si>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</si>
  <si>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</si>
  <si>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</si>
  <si>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</si>
  <si>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</si>
  <si>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</si>
  <si>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</si>
  <si>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</si>
  <si>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</si>
  <si>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</si>
  <si>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</si>
  <si>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</si>
  <si>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</si>
  <si>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</si>
  <si>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</si>
  <si>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</si>
  <si>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</si>
  <si>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</si>
  <si>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</si>
  <si>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</si>
  <si>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</si>
  <si>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</si>
  <si>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</si>
  <si>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</si>
  <si>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</si>
  <si>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</si>
  <si>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</si>
  <si>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</si>
  <si>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</si>
  <si>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</si>
  <si>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</si>
  <si>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</si>
  <si>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</si>
  <si>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</si>
  <si>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Správce rozpočtových prostředků: MMB</t>
  </si>
  <si>
    <t>Zpracoval(a):  Ing.Radomír Minařík</t>
  </si>
  <si>
    <t>Vý 2019/FP 2018</t>
  </si>
  <si>
    <t>Vý 2020/Vý 2019</t>
  </si>
  <si>
    <t>Příspěvková organizace: Mateřská škola Brno, Bosonožská 4</t>
  </si>
  <si>
    <t>V Brně dne: 20.11.2018</t>
  </si>
  <si>
    <t>Mgr.Šárka Pantůčková</t>
  </si>
  <si>
    <t>Návrh střednědobého výhledu rozpočtu příspěvkové organizace na období 2019 - 2021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</si>
</sst>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_ ;[Red]\-#,##0\ "/>
    <numFmt numFmtId="181" formatCode="dd/mm/yy"/>
    <numFmt numFmtId="182" formatCode="#,##0.000"/>
    <numFmt numFmtId="183" formatCode="0_)"/>
    <numFmt numFmtId="184" formatCode="#,##0_);\(#,##0\)"/>
    <numFmt numFmtId="185" formatCode="#,##0.00&quot;Kč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64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>
      <alignment/>
      <protection/>
    </xf>
    <xf numFmtId="0" fontId="5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8" applyFont="1">
      <alignment/>
      <protection/>
    </xf>
    <xf numFmtId="0" fontId="3" fillId="0" borderId="0" xfId="48" applyFont="1" applyBorder="1">
      <alignment/>
      <protection/>
    </xf>
    <xf numFmtId="0" fontId="15" fillId="0" borderId="0" xfId="49" applyFont="1">
      <alignment/>
      <protection/>
    </xf>
    <xf numFmtId="0" fontId="15" fillId="0" borderId="15" xfId="49" applyFont="1" applyBorder="1" applyAlignment="1">
      <alignment horizontal="left"/>
      <protection/>
    </xf>
    <xf numFmtId="0" fontId="15" fillId="0" borderId="16" xfId="49" applyFont="1" applyBorder="1" applyAlignment="1">
      <alignment horizontal="left"/>
      <protection/>
    </xf>
    <xf numFmtId="0" fontId="15" fillId="0" borderId="17" xfId="49" applyFont="1" applyBorder="1">
      <alignment/>
      <protection/>
    </xf>
    <xf numFmtId="0" fontId="15" fillId="0" borderId="18" xfId="49" applyFont="1" applyBorder="1">
      <alignment/>
      <protection/>
    </xf>
    <xf numFmtId="0" fontId="15" fillId="0" borderId="19" xfId="49" applyFont="1" applyBorder="1">
      <alignment/>
      <protection/>
    </xf>
    <xf numFmtId="0" fontId="15" fillId="0" borderId="20" xfId="49" applyFont="1" applyBorder="1">
      <alignment/>
      <protection/>
    </xf>
    <xf numFmtId="0" fontId="15" fillId="0" borderId="21" xfId="49" applyFont="1" applyBorder="1">
      <alignment/>
      <protection/>
    </xf>
    <xf numFmtId="0" fontId="15" fillId="0" borderId="22" xfId="49" applyFont="1" applyBorder="1">
      <alignment/>
      <protection/>
    </xf>
    <xf numFmtId="0" fontId="15" fillId="0" borderId="19" xfId="49" applyFont="1" applyBorder="1" applyAlignment="1">
      <alignment horizontal="center"/>
      <protection/>
    </xf>
    <xf numFmtId="0" fontId="15" fillId="0" borderId="20" xfId="49" applyFont="1" applyBorder="1" applyAlignment="1">
      <alignment horizontal="center"/>
      <protection/>
    </xf>
    <xf numFmtId="0" fontId="15" fillId="0" borderId="21" xfId="49" applyFont="1" applyBorder="1" applyAlignment="1">
      <alignment/>
      <protection/>
    </xf>
    <xf numFmtId="0" fontId="15" fillId="0" borderId="17" xfId="49" applyFont="1" applyBorder="1" applyAlignment="1">
      <alignment/>
      <protection/>
    </xf>
    <xf numFmtId="0" fontId="15" fillId="0" borderId="23" xfId="49" applyFont="1" applyBorder="1">
      <alignment/>
      <protection/>
    </xf>
    <xf numFmtId="0" fontId="15" fillId="0" borderId="24" xfId="49" applyFont="1" applyBorder="1">
      <alignment/>
      <protection/>
    </xf>
    <xf numFmtId="3" fontId="15" fillId="0" borderId="20" xfId="49" applyNumberFormat="1" applyFont="1" applyBorder="1">
      <alignment/>
      <protection/>
    </xf>
    <xf numFmtId="3" fontId="15" fillId="0" borderId="25" xfId="49" applyNumberFormat="1" applyFont="1" applyBorder="1">
      <alignment/>
      <protection/>
    </xf>
    <xf numFmtId="3" fontId="15" fillId="0" borderId="26" xfId="49" applyNumberFormat="1" applyFont="1" applyBorder="1">
      <alignment/>
      <protection/>
    </xf>
    <xf numFmtId="3" fontId="15" fillId="0" borderId="27" xfId="49" applyNumberFormat="1" applyFont="1" applyBorder="1">
      <alignment/>
      <protection/>
    </xf>
    <xf numFmtId="3" fontId="15" fillId="0" borderId="28" xfId="49" applyNumberFormat="1" applyFont="1" applyBorder="1">
      <alignment/>
      <protection/>
    </xf>
    <xf numFmtId="3" fontId="15" fillId="0" borderId="29" xfId="49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8" applyFont="1" applyBorder="1" applyAlignment="1">
      <alignment/>
      <protection/>
    </xf>
    <xf numFmtId="0" fontId="2" fillId="0" borderId="0" xfId="48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8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9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9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4" fontId="21" fillId="0" borderId="38" xfId="0" applyNumberFormat="1" applyFont="1" applyFill="1" applyBorder="1" applyAlignment="1" applyProtection="1">
      <alignment vertical="center"/>
      <protection/>
    </xf>
    <xf numFmtId="164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4" fontId="20" fillId="0" borderId="16" xfId="0" applyNumberFormat="1" applyFont="1" applyFill="1" applyBorder="1" applyAlignment="1" applyProtection="1">
      <alignment vertical="center"/>
      <protection/>
    </xf>
    <xf numFmtId="164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4" fontId="21" fillId="0" borderId="16" xfId="0" applyNumberFormat="1" applyFont="1" applyFill="1" applyBorder="1" applyAlignment="1" applyProtection="1">
      <alignment vertical="center"/>
      <protection/>
    </xf>
    <xf numFmtId="164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164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4" fontId="20" fillId="0" borderId="22" xfId="0" applyNumberFormat="1" applyFont="1" applyBorder="1" applyAlignment="1" applyProtection="1">
      <alignment vertical="center"/>
      <protection locked="0"/>
    </xf>
    <xf numFmtId="164" fontId="20" fillId="0" borderId="20" xfId="0" applyNumberFormat="1" applyFont="1" applyBorder="1" applyAlignment="1" applyProtection="1">
      <alignment vertical="center"/>
      <protection locked="0"/>
    </xf>
    <xf numFmtId="164" fontId="20" fillId="0" borderId="41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4" fontId="20" fillId="0" borderId="24" xfId="0" applyNumberFormat="1" applyFont="1" applyFill="1" applyBorder="1" applyAlignment="1" applyProtection="1">
      <alignment vertical="center"/>
      <protection/>
    </xf>
    <xf numFmtId="164" fontId="20" fillId="0" borderId="29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4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9" applyFont="1" applyBorder="1" applyAlignment="1">
      <alignment horizontal="center"/>
      <protection/>
    </xf>
    <xf numFmtId="0" fontId="15" fillId="0" borderId="48" xfId="49" applyFont="1" applyBorder="1">
      <alignment/>
      <protection/>
    </xf>
    <xf numFmtId="0" fontId="15" fillId="0" borderId="49" xfId="49" applyFont="1" applyBorder="1">
      <alignment/>
      <protection/>
    </xf>
    <xf numFmtId="0" fontId="14" fillId="0" borderId="33" xfId="49" applyFont="1" applyBorder="1" applyAlignment="1">
      <alignment horizontal="center"/>
      <protection/>
    </xf>
    <xf numFmtId="0" fontId="14" fillId="0" borderId="36" xfId="49" applyFont="1" applyBorder="1" applyAlignment="1">
      <alignment horizontal="center"/>
      <protection/>
    </xf>
    <xf numFmtId="0" fontId="14" fillId="0" borderId="46" xfId="49" applyFont="1" applyBorder="1" applyAlignment="1">
      <alignment horizontal="center"/>
      <protection/>
    </xf>
    <xf numFmtId="0" fontId="14" fillId="0" borderId="31" xfId="49" applyFont="1" applyBorder="1" applyAlignment="1">
      <alignment horizontal="center"/>
      <protection/>
    </xf>
    <xf numFmtId="0" fontId="14" fillId="0" borderId="12" xfId="49" applyFont="1" applyBorder="1" applyAlignment="1">
      <alignment horizontal="center"/>
      <protection/>
    </xf>
    <xf numFmtId="0" fontId="15" fillId="0" borderId="17" xfId="49" applyFont="1" applyFill="1" applyBorder="1">
      <alignment/>
      <protection/>
    </xf>
    <xf numFmtId="0" fontId="15" fillId="0" borderId="18" xfId="49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4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4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8" applyFont="1" applyFill="1" applyBorder="1" applyAlignment="1">
      <alignment horizontal="center" vertical="center" wrapText="1"/>
      <protection/>
    </xf>
    <xf numFmtId="0" fontId="2" fillId="0" borderId="51" xfId="48" applyFont="1" applyFill="1" applyBorder="1" applyAlignment="1">
      <alignment horizontal="center" vertical="center" wrapText="1"/>
      <protection/>
    </xf>
    <xf numFmtId="0" fontId="2" fillId="0" borderId="52" xfId="48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4" fontId="22" fillId="0" borderId="19" xfId="0" applyNumberFormat="1" applyFont="1" applyBorder="1" applyAlignment="1" applyProtection="1">
      <alignment vertical="center"/>
      <protection/>
    </xf>
    <xf numFmtId="164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4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4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4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4" fontId="20" fillId="0" borderId="13" xfId="0" applyNumberFormat="1" applyFont="1" applyBorder="1" applyAlignment="1" applyProtection="1">
      <alignment vertical="center"/>
      <protection locked="0"/>
    </xf>
    <xf numFmtId="164" fontId="20" fillId="0" borderId="22" xfId="0" applyNumberFormat="1" applyFont="1" applyBorder="1" applyAlignment="1">
      <alignment/>
    </xf>
    <xf numFmtId="164" fontId="20" fillId="0" borderId="20" xfId="0" applyNumberFormat="1" applyFont="1" applyBorder="1" applyAlignment="1">
      <alignment/>
    </xf>
    <xf numFmtId="164" fontId="20" fillId="0" borderId="44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164" fontId="22" fillId="0" borderId="20" xfId="0" applyNumberFormat="1" applyFont="1" applyBorder="1" applyAlignment="1">
      <alignment/>
    </xf>
    <xf numFmtId="164" fontId="22" fillId="0" borderId="25" xfId="0" applyNumberFormat="1" applyFont="1" applyBorder="1" applyAlignment="1">
      <alignment/>
    </xf>
    <xf numFmtId="164" fontId="20" fillId="0" borderId="16" xfId="0" applyNumberFormat="1" applyFont="1" applyFill="1" applyBorder="1" applyAlignment="1" applyProtection="1">
      <alignment/>
      <protection/>
    </xf>
    <xf numFmtId="164" fontId="20" fillId="0" borderId="42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>
      <alignment/>
    </xf>
    <xf numFmtId="164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8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8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right"/>
      <protection/>
    </xf>
    <xf numFmtId="0" fontId="25" fillId="33" borderId="10" xfId="48" applyFont="1" applyFill="1" applyBorder="1">
      <alignment/>
      <protection/>
    </xf>
    <xf numFmtId="0" fontId="25" fillId="33" borderId="31" xfId="48" applyFont="1" applyFill="1" applyBorder="1" applyAlignment="1">
      <alignment horizontal="center"/>
      <protection/>
    </xf>
    <xf numFmtId="0" fontId="25" fillId="33" borderId="57" xfId="48" applyFont="1" applyFill="1" applyBorder="1" applyAlignment="1">
      <alignment horizontal="center"/>
      <protection/>
    </xf>
    <xf numFmtId="0" fontId="25" fillId="33" borderId="11" xfId="48" applyFont="1" applyFill="1" applyBorder="1">
      <alignment/>
      <protection/>
    </xf>
    <xf numFmtId="0" fontId="25" fillId="33" borderId="33" xfId="48" applyFont="1" applyFill="1" applyBorder="1" applyAlignment="1">
      <alignment horizontal="center"/>
      <protection/>
    </xf>
    <xf numFmtId="0" fontId="25" fillId="33" borderId="28" xfId="48" applyFont="1" applyFill="1" applyBorder="1" applyAlignment="1">
      <alignment horizontal="center"/>
      <protection/>
    </xf>
    <xf numFmtId="0" fontId="25" fillId="33" borderId="43" xfId="48" applyFont="1" applyFill="1" applyBorder="1" applyAlignment="1">
      <alignment horizontal="center"/>
      <protection/>
    </xf>
    <xf numFmtId="0" fontId="25" fillId="33" borderId="29" xfId="48" applyFont="1" applyFill="1" applyBorder="1" applyAlignment="1">
      <alignment horizontal="center"/>
      <protection/>
    </xf>
    <xf numFmtId="0" fontId="24" fillId="0" borderId="58" xfId="48" applyFont="1" applyBorder="1">
      <alignment/>
      <protection/>
    </xf>
    <xf numFmtId="3" fontId="24" fillId="0" borderId="59" xfId="48" applyNumberFormat="1" applyFont="1" applyBorder="1">
      <alignment/>
      <protection/>
    </xf>
    <xf numFmtId="3" fontId="24" fillId="0" borderId="60" xfId="48" applyNumberFormat="1" applyFont="1" applyBorder="1">
      <alignment/>
      <protection/>
    </xf>
    <xf numFmtId="3" fontId="24" fillId="0" borderId="61" xfId="48" applyNumberFormat="1" applyFont="1" applyBorder="1">
      <alignment/>
      <protection/>
    </xf>
    <xf numFmtId="0" fontId="24" fillId="0" borderId="19" xfId="48" applyFont="1" applyFill="1" applyBorder="1">
      <alignment/>
      <protection/>
    </xf>
    <xf numFmtId="3" fontId="24" fillId="0" borderId="22" xfId="48" applyNumberFormat="1" applyFont="1" applyBorder="1">
      <alignment/>
      <protection/>
    </xf>
    <xf numFmtId="3" fontId="24" fillId="0" borderId="44" xfId="48" applyNumberFormat="1" applyFont="1" applyBorder="1">
      <alignment/>
      <protection/>
    </xf>
    <xf numFmtId="0" fontId="24" fillId="0" borderId="19" xfId="48" applyFont="1" applyBorder="1">
      <alignment/>
      <protection/>
    </xf>
    <xf numFmtId="3" fontId="24" fillId="0" borderId="25" xfId="48" applyNumberFormat="1" applyFont="1" applyBorder="1">
      <alignment/>
      <protection/>
    </xf>
    <xf numFmtId="0" fontId="24" fillId="0" borderId="58" xfId="48" applyFont="1" applyFill="1" applyBorder="1">
      <alignment/>
      <protection/>
    </xf>
    <xf numFmtId="3" fontId="24" fillId="0" borderId="20" xfId="48" applyNumberFormat="1" applyFont="1" applyBorder="1">
      <alignment/>
      <protection/>
    </xf>
    <xf numFmtId="3" fontId="24" fillId="0" borderId="42" xfId="48" applyNumberFormat="1" applyFont="1" applyBorder="1">
      <alignment/>
      <protection/>
    </xf>
    <xf numFmtId="0" fontId="24" fillId="0" borderId="62" xfId="48" applyFont="1" applyBorder="1">
      <alignment/>
      <protection/>
    </xf>
    <xf numFmtId="3" fontId="24" fillId="0" borderId="43" xfId="48" applyNumberFormat="1" applyFont="1" applyBorder="1">
      <alignment/>
      <protection/>
    </xf>
    <xf numFmtId="0" fontId="24" fillId="0" borderId="55" xfId="48" applyFont="1" applyBorder="1">
      <alignment/>
      <protection/>
    </xf>
    <xf numFmtId="0" fontId="24" fillId="33" borderId="63" xfId="48" applyFont="1" applyFill="1" applyBorder="1">
      <alignment/>
      <protection/>
    </xf>
    <xf numFmtId="0" fontId="25" fillId="0" borderId="52" xfId="48" applyFont="1" applyFill="1" applyBorder="1">
      <alignment/>
      <protection/>
    </xf>
    <xf numFmtId="3" fontId="25" fillId="0" borderId="50" xfId="48" applyNumberFormat="1" applyFont="1" applyFill="1" applyBorder="1">
      <alignment/>
      <protection/>
    </xf>
    <xf numFmtId="3" fontId="25" fillId="0" borderId="51" xfId="48" applyNumberFormat="1" applyFont="1" applyFill="1" applyBorder="1">
      <alignment/>
      <protection/>
    </xf>
    <xf numFmtId="0" fontId="25" fillId="0" borderId="64" xfId="48" applyFont="1" applyFill="1" applyBorder="1">
      <alignment/>
      <protection/>
    </xf>
    <xf numFmtId="3" fontId="25" fillId="0" borderId="65" xfId="48" applyNumberFormat="1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0" borderId="53" xfId="48" applyFont="1" applyBorder="1">
      <alignment/>
      <protection/>
    </xf>
    <xf numFmtId="0" fontId="24" fillId="0" borderId="16" xfId="48" applyFont="1" applyBorder="1" applyAlignment="1">
      <alignment wrapText="1"/>
      <protection/>
    </xf>
    <xf numFmtId="3" fontId="24" fillId="0" borderId="66" xfId="48" applyNumberFormat="1" applyFont="1" applyBorder="1">
      <alignment/>
      <protection/>
    </xf>
    <xf numFmtId="3" fontId="24" fillId="0" borderId="27" xfId="48" applyNumberFormat="1" applyFont="1" applyBorder="1">
      <alignment/>
      <protection/>
    </xf>
    <xf numFmtId="0" fontId="24" fillId="0" borderId="22" xfId="48" applyFont="1" applyBorder="1">
      <alignment/>
      <protection/>
    </xf>
    <xf numFmtId="0" fontId="24" fillId="0" borderId="16" xfId="48" applyFont="1" applyBorder="1">
      <alignment/>
      <protection/>
    </xf>
    <xf numFmtId="3" fontId="24" fillId="0" borderId="34" xfId="48" applyNumberFormat="1" applyFont="1" applyBorder="1">
      <alignment/>
      <protection/>
    </xf>
    <xf numFmtId="3" fontId="24" fillId="0" borderId="67" xfId="48" applyNumberFormat="1" applyFont="1" applyBorder="1">
      <alignment/>
      <protection/>
    </xf>
    <xf numFmtId="3" fontId="24" fillId="0" borderId="40" xfId="48" applyNumberFormat="1" applyFont="1" applyBorder="1">
      <alignment/>
      <protection/>
    </xf>
    <xf numFmtId="3" fontId="24" fillId="0" borderId="26" xfId="48" applyNumberFormat="1" applyFont="1" applyBorder="1">
      <alignment/>
      <protection/>
    </xf>
    <xf numFmtId="0" fontId="24" fillId="0" borderId="18" xfId="48" applyFont="1" applyBorder="1">
      <alignment/>
      <protection/>
    </xf>
    <xf numFmtId="3" fontId="24" fillId="0" borderId="68" xfId="48" applyNumberFormat="1" applyFont="1" applyBorder="1">
      <alignment/>
      <protection/>
    </xf>
    <xf numFmtId="0" fontId="25" fillId="33" borderId="36" xfId="48" applyFont="1" applyFill="1" applyBorder="1" applyAlignment="1">
      <alignment horizontal="center"/>
      <protection/>
    </xf>
    <xf numFmtId="0" fontId="24" fillId="0" borderId="53" xfId="48" applyFont="1" applyFill="1" applyBorder="1">
      <alignment/>
      <protection/>
    </xf>
    <xf numFmtId="3" fontId="24" fillId="0" borderId="28" xfId="48" applyNumberFormat="1" applyFont="1" applyBorder="1">
      <alignment/>
      <protection/>
    </xf>
    <xf numFmtId="3" fontId="24" fillId="0" borderId="29" xfId="48" applyNumberFormat="1" applyFont="1" applyBorder="1">
      <alignment/>
      <protection/>
    </xf>
    <xf numFmtId="0" fontId="24" fillId="0" borderId="24" xfId="48" applyFont="1" applyBorder="1">
      <alignment/>
      <protection/>
    </xf>
    <xf numFmtId="0" fontId="25" fillId="33" borderId="63" xfId="48" applyFont="1" applyFill="1" applyBorder="1">
      <alignment/>
      <protection/>
    </xf>
    <xf numFmtId="3" fontId="25" fillId="33" borderId="63" xfId="48" applyNumberFormat="1" applyFont="1" applyFill="1" applyBorder="1">
      <alignment/>
      <protection/>
    </xf>
    <xf numFmtId="0" fontId="25" fillId="0" borderId="0" xfId="48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4" fontId="20" fillId="0" borderId="19" xfId="0" applyNumberFormat="1" applyFont="1" applyBorder="1" applyAlignment="1">
      <alignment/>
    </xf>
    <xf numFmtId="164" fontId="20" fillId="0" borderId="69" xfId="0" applyNumberFormat="1" applyFont="1" applyFill="1" applyBorder="1" applyAlignment="1" applyProtection="1">
      <alignment vertical="center"/>
      <protection/>
    </xf>
    <xf numFmtId="164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4" fontId="22" fillId="0" borderId="42" xfId="0" applyNumberFormat="1" applyFont="1" applyBorder="1" applyAlignment="1">
      <alignment/>
    </xf>
    <xf numFmtId="164" fontId="20" fillId="0" borderId="70" xfId="0" applyNumberFormat="1" applyFont="1" applyBorder="1" applyAlignment="1">
      <alignment/>
    </xf>
    <xf numFmtId="164" fontId="20" fillId="0" borderId="61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/>
      <protection/>
    </xf>
    <xf numFmtId="164" fontId="20" fillId="0" borderId="22" xfId="0" applyNumberFormat="1" applyFont="1" applyBorder="1" applyAlignment="1" applyProtection="1">
      <alignment/>
      <protection/>
    </xf>
    <xf numFmtId="164" fontId="20" fillId="0" borderId="41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 applyProtection="1">
      <alignment/>
      <protection/>
    </xf>
    <xf numFmtId="164" fontId="20" fillId="0" borderId="71" xfId="0" applyNumberFormat="1" applyFont="1" applyFill="1" applyBorder="1" applyAlignment="1" applyProtection="1">
      <alignment/>
      <protection/>
    </xf>
    <xf numFmtId="164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4" fontId="22" fillId="0" borderId="21" xfId="0" applyNumberFormat="1" applyFont="1" applyBorder="1" applyAlignment="1" applyProtection="1">
      <alignment/>
      <protection/>
    </xf>
    <xf numFmtId="164" fontId="22" fillId="0" borderId="44" xfId="0" applyNumberFormat="1" applyFont="1" applyBorder="1" applyAlignment="1" applyProtection="1">
      <alignment/>
      <protection/>
    </xf>
    <xf numFmtId="164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4" fontId="20" fillId="0" borderId="44" xfId="0" applyNumberFormat="1" applyFont="1" applyBorder="1" applyAlignment="1" applyProtection="1">
      <alignment/>
      <protection/>
    </xf>
    <xf numFmtId="164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9" applyNumberFormat="1" applyFont="1" applyBorder="1" applyAlignment="1">
      <alignment horizontal="right" vertical="center"/>
      <protection/>
    </xf>
    <xf numFmtId="3" fontId="15" fillId="0" borderId="27" xfId="49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9" applyFont="1" applyFill="1" applyBorder="1" applyAlignment="1">
      <alignment horizontal="center"/>
      <protection/>
    </xf>
    <xf numFmtId="0" fontId="14" fillId="0" borderId="37" xfId="49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4" fontId="20" fillId="0" borderId="13" xfId="0" applyNumberFormat="1" applyFont="1" applyBorder="1" applyAlignment="1" applyProtection="1">
      <alignment vertical="center"/>
      <protection/>
    </xf>
    <xf numFmtId="164" fontId="21" fillId="0" borderId="39" xfId="0" applyNumberFormat="1" applyFont="1" applyFill="1" applyBorder="1" applyAlignment="1" applyProtection="1">
      <alignment vertical="center"/>
      <protection/>
    </xf>
    <xf numFmtId="164" fontId="20" fillId="0" borderId="71" xfId="0" applyNumberFormat="1" applyFont="1" applyFill="1" applyBorder="1" applyAlignment="1" applyProtection="1">
      <alignment vertical="center"/>
      <protection/>
    </xf>
    <xf numFmtId="164" fontId="21" fillId="0" borderId="71" xfId="0" applyNumberFormat="1" applyFont="1" applyFill="1" applyBorder="1" applyAlignment="1" applyProtection="1">
      <alignment vertical="center"/>
      <protection/>
    </xf>
    <xf numFmtId="164" fontId="20" fillId="0" borderId="74" xfId="0" applyNumberFormat="1" applyFont="1" applyFill="1" applyBorder="1" applyAlignment="1" applyProtection="1">
      <alignment vertical="center"/>
      <protection/>
    </xf>
    <xf numFmtId="164" fontId="21" fillId="0" borderId="54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 vertical="center"/>
      <protection/>
    </xf>
    <xf numFmtId="164" fontId="21" fillId="0" borderId="75" xfId="0" applyNumberFormat="1" applyFont="1" applyBorder="1" applyAlignment="1" applyProtection="1">
      <alignment vertical="center"/>
      <protection/>
    </xf>
    <xf numFmtId="164" fontId="20" fillId="0" borderId="75" xfId="0" applyNumberFormat="1" applyFont="1" applyBorder="1" applyAlignment="1" applyProtection="1">
      <alignment/>
      <protection/>
    </xf>
    <xf numFmtId="164" fontId="20" fillId="0" borderId="76" xfId="0" applyNumberFormat="1" applyFont="1" applyBorder="1" applyAlignment="1" applyProtection="1">
      <alignment vertical="center"/>
      <protection/>
    </xf>
    <xf numFmtId="164" fontId="21" fillId="0" borderId="67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 vertical="center"/>
      <protection/>
    </xf>
    <xf numFmtId="164" fontId="21" fillId="0" borderId="59" xfId="0" applyNumberFormat="1" applyFont="1" applyBorder="1" applyAlignment="1" applyProtection="1">
      <alignment vertical="center"/>
      <protection/>
    </xf>
    <xf numFmtId="164" fontId="20" fillId="0" borderId="59" xfId="0" applyNumberFormat="1" applyFont="1" applyBorder="1" applyAlignment="1" applyProtection="1">
      <alignment/>
      <protection/>
    </xf>
    <xf numFmtId="164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4" fontId="20" fillId="0" borderId="78" xfId="0" applyNumberFormat="1" applyFont="1" applyFill="1" applyBorder="1" applyAlignment="1" applyProtection="1">
      <alignment vertical="center"/>
      <protection/>
    </xf>
    <xf numFmtId="164" fontId="20" fillId="0" borderId="56" xfId="0" applyNumberFormat="1" applyFont="1" applyBorder="1" applyAlignment="1" applyProtection="1">
      <alignment/>
      <protection/>
    </xf>
    <xf numFmtId="164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4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3" fontId="21" fillId="0" borderId="67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/>
      <protection/>
    </xf>
    <xf numFmtId="0" fontId="25" fillId="33" borderId="77" xfId="48" applyFont="1" applyFill="1" applyBorder="1" applyAlignment="1">
      <alignment horizontal="center"/>
      <protection/>
    </xf>
    <xf numFmtId="0" fontId="25" fillId="33" borderId="10" xfId="48" applyFont="1" applyFill="1" applyBorder="1" applyAlignment="1">
      <alignment horizontal="center"/>
      <protection/>
    </xf>
    <xf numFmtId="0" fontId="25" fillId="33" borderId="11" xfId="48" applyFont="1" applyFill="1" applyBorder="1" applyAlignment="1">
      <alignment horizontal="center"/>
      <protection/>
    </xf>
    <xf numFmtId="0" fontId="24" fillId="34" borderId="48" xfId="48" applyFont="1" applyFill="1" applyBorder="1">
      <alignment/>
      <protection/>
    </xf>
    <xf numFmtId="0" fontId="24" fillId="34" borderId="79" xfId="48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 applyProtection="1">
      <alignment vertical="center"/>
      <protection/>
    </xf>
    <xf numFmtId="164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4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4" fontId="22" fillId="0" borderId="44" xfId="0" applyNumberFormat="1" applyFont="1" applyBorder="1" applyAlignment="1" applyProtection="1">
      <alignment vertical="center"/>
      <protection/>
    </xf>
    <xf numFmtId="164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4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/>
      <protection/>
    </xf>
    <xf numFmtId="164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4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3" fontId="25" fillId="0" borderId="72" xfId="48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25" fillId="0" borderId="11" xfId="48" applyNumberFormat="1" applyFont="1" applyBorder="1" applyAlignment="1">
      <alignment horizontal="center" vertical="center"/>
      <protection/>
    </xf>
    <xf numFmtId="0" fontId="25" fillId="33" borderId="31" xfId="48" applyFont="1" applyFill="1" applyBorder="1" applyAlignment="1">
      <alignment horizontal="center"/>
      <protection/>
    </xf>
    <xf numFmtId="3" fontId="25" fillId="0" borderId="10" xfId="48" applyNumberFormat="1" applyFont="1" applyBorder="1" applyAlignment="1">
      <alignment horizontal="center" vertical="center"/>
      <protection/>
    </xf>
    <xf numFmtId="0" fontId="25" fillId="33" borderId="46" xfId="48" applyFont="1" applyFill="1" applyBorder="1" applyAlignment="1">
      <alignment horizontal="center"/>
      <protection/>
    </xf>
    <xf numFmtId="0" fontId="14" fillId="0" borderId="46" xfId="48" applyFont="1" applyFill="1" applyBorder="1" applyAlignment="1">
      <alignment horizontal="center"/>
      <protection/>
    </xf>
    <xf numFmtId="0" fontId="14" fillId="0" borderId="31" xfId="48" applyFont="1" applyFill="1" applyBorder="1" applyAlignment="1">
      <alignment horizontal="center"/>
      <protection/>
    </xf>
    <xf numFmtId="0" fontId="14" fillId="0" borderId="57" xfId="48" applyFont="1" applyFill="1" applyBorder="1" applyAlignment="1">
      <alignment horizont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8" applyFont="1" applyBorder="1" applyAlignment="1">
      <alignment horizontal="center"/>
      <protection/>
    </xf>
    <xf numFmtId="3" fontId="15" fillId="0" borderId="26" xfId="49" applyNumberFormat="1" applyFont="1" applyBorder="1" applyAlignment="1">
      <alignment horizontal="right" vertical="center"/>
      <protection/>
    </xf>
    <xf numFmtId="3" fontId="15" fillId="0" borderId="59" xfId="49" applyNumberFormat="1" applyFont="1" applyBorder="1" applyAlignment="1">
      <alignment horizontal="right" vertical="center"/>
      <protection/>
    </xf>
    <xf numFmtId="3" fontId="15" fillId="0" borderId="27" xfId="49" applyNumberFormat="1" applyFont="1" applyBorder="1" applyAlignment="1">
      <alignment horizontal="right" vertical="center"/>
      <protection/>
    </xf>
    <xf numFmtId="3" fontId="15" fillId="0" borderId="42" xfId="49" applyNumberFormat="1" applyFont="1" applyBorder="1" applyAlignment="1">
      <alignment horizontal="right" vertical="center"/>
      <protection/>
    </xf>
    <xf numFmtId="0" fontId="16" fillId="0" borderId="0" xfId="49" applyFont="1" applyAlignment="1">
      <alignment horizontal="center"/>
      <protection/>
    </xf>
    <xf numFmtId="3" fontId="15" fillId="0" borderId="83" xfId="49" applyNumberFormat="1" applyFont="1" applyBorder="1" applyAlignment="1">
      <alignment horizontal="right" vertical="center"/>
      <protection/>
    </xf>
    <xf numFmtId="3" fontId="15" fillId="0" borderId="61" xfId="49" applyNumberFormat="1" applyFont="1" applyBorder="1" applyAlignment="1">
      <alignment horizontal="right" vertical="center"/>
      <protection/>
    </xf>
    <xf numFmtId="0" fontId="2" fillId="0" borderId="46" xfId="48" applyFont="1" applyBorder="1" applyAlignment="1">
      <alignment horizontal="center"/>
      <protection/>
    </xf>
    <xf numFmtId="0" fontId="2" fillId="0" borderId="31" xfId="48" applyFont="1" applyBorder="1" applyAlignment="1">
      <alignment horizontal="center"/>
      <protection/>
    </xf>
    <xf numFmtId="0" fontId="2" fillId="0" borderId="57" xfId="48" applyFont="1" applyBorder="1" applyAlignment="1">
      <alignment horizontal="center"/>
      <protection/>
    </xf>
    <xf numFmtId="0" fontId="1" fillId="0" borderId="0" xfId="48" applyFont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_jmk_tabulky" xfId="48"/>
    <cellStyle name="normální_rozdělení-HV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65" t="s">
        <v>47</v>
      </c>
      <c r="B1" s="365"/>
      <c r="C1" s="365"/>
      <c r="D1" s="365"/>
      <c r="E1" s="365"/>
      <c r="F1" s="365"/>
      <c r="G1" s="365"/>
      <c r="H1" s="365"/>
      <c r="I1" s="365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6.5" thickBot="1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aca="true" t="shared" si="1" ref="H10:H17">IF(C10=0,0,G10/C10*100)</f>
        <v>0</v>
      </c>
      <c r="I10" s="91">
        <f>IF(D10=0,0,G10/D10*100)</f>
        <v>0</v>
      </c>
    </row>
    <row r="11" spans="1:9" ht="18.75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.75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.75">
      <c r="A13" s="69" t="s">
        <v>109</v>
      </c>
      <c r="B13" s="171">
        <f aca="true" t="shared" si="2" ref="B13:G13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.75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aca="true" t="shared" si="3" ref="I14:I39">IF(D14=0,0,G14/D14*100)</f>
        <v>0</v>
      </c>
    </row>
    <row r="15" spans="1:9" ht="18.75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.75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.75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.75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8.75">
      <c r="A19" s="11" t="s">
        <v>64</v>
      </c>
      <c r="B19" s="87">
        <f aca="true" t="shared" si="4" ref="B19:G19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aca="true" t="shared" si="5" ref="H19:H29">IF(C19=0,0,G19/C19*100)</f>
        <v>0</v>
      </c>
      <c r="I19" s="91">
        <f t="shared" si="3"/>
        <v>0</v>
      </c>
    </row>
    <row r="20" spans="1:9" ht="18.75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.75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.75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.75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.75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.75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.75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.75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.75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.75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.75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8.75">
      <c r="A31" s="64" t="s">
        <v>65</v>
      </c>
      <c r="B31" s="98">
        <f aca="true" t="shared" si="6" ref="B31:G31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aca="true" t="shared" si="7" ref="H31:H36">IF(C31=0,0,G31/C31*100)</f>
        <v>0</v>
      </c>
      <c r="I31" s="91">
        <f t="shared" si="3"/>
        <v>0</v>
      </c>
    </row>
    <row r="32" spans="1:9" s="49" customFormat="1" ht="18.75">
      <c r="A32" s="74" t="s">
        <v>73</v>
      </c>
      <c r="B32" s="170">
        <f aca="true" t="shared" si="8" ref="B32:G32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.75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.75">
      <c r="A34" s="10" t="s">
        <v>71</v>
      </c>
      <c r="B34" s="100">
        <f aca="true" t="shared" si="9" ref="B34:G34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>
      <c r="A35" s="296" t="s">
        <v>97</v>
      </c>
      <c r="B35" s="271">
        <f aca="true" t="shared" si="10" ref="B35:G35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>
      <c r="A36" s="67" t="s">
        <v>66</v>
      </c>
      <c r="B36" s="264">
        <f aca="true" t="shared" si="11" ref="B36:G36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.75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8.7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8.7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.75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>
      <c r="A41" s="12" t="s">
        <v>3</v>
      </c>
      <c r="B41" s="110">
        <f aca="true" t="shared" si="12" ref="B41:G41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>
      <c r="A42" s="40"/>
      <c r="B42" s="3"/>
      <c r="C42" s="3"/>
      <c r="D42" s="3"/>
      <c r="E42" s="3"/>
      <c r="F42" s="3"/>
      <c r="G42" s="3"/>
      <c r="H42" s="3"/>
      <c r="I42" s="3"/>
    </row>
    <row r="43" spans="1:9" ht="20.2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>
      <c r="A44" s="13"/>
      <c r="B44" s="5"/>
      <c r="C44" s="5"/>
      <c r="D44" s="5"/>
      <c r="E44" s="5"/>
      <c r="F44" s="5"/>
      <c r="G44" s="5"/>
      <c r="H44" s="5"/>
      <c r="I44" s="3"/>
    </row>
    <row r="45" spans="1:9" ht="20.25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ht="20.25" customHeight="1"/>
    <row r="47" ht="20.25">
      <c r="A47" s="14" t="s">
        <v>5</v>
      </c>
    </row>
  </sheetData>
  <sheetProtection/>
  <mergeCells count="1">
    <mergeCell ref="A1:I1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2" t="s">
        <v>57</v>
      </c>
      <c r="B1" s="392"/>
      <c r="C1" s="392"/>
      <c r="D1" s="392"/>
      <c r="E1" s="392"/>
      <c r="F1" s="392"/>
      <c r="G1" s="392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9" t="s">
        <v>32</v>
      </c>
      <c r="C8" s="390"/>
      <c r="D8" s="391"/>
      <c r="E8" s="389" t="s">
        <v>33</v>
      </c>
      <c r="F8" s="390"/>
      <c r="G8" s="391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8.75">
      <c r="A10" s="58" t="s">
        <v>63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8">
        <f t="shared" si="0"/>
        <v>0</v>
      </c>
      <c r="F10" s="76">
        <f t="shared" si="0"/>
        <v>0</v>
      </c>
      <c r="G10" s="317">
        <f t="shared" si="0"/>
        <v>0</v>
      </c>
    </row>
    <row r="11" spans="1:7" ht="12.75">
      <c r="A11" s="51" t="s">
        <v>126</v>
      </c>
      <c r="B11" s="158"/>
      <c r="C11" s="145"/>
      <c r="D11" s="346">
        <f>B11+C11</f>
        <v>0</v>
      </c>
      <c r="E11" s="158"/>
      <c r="F11" s="145"/>
      <c r="G11" s="159">
        <f>E11+F11</f>
        <v>0</v>
      </c>
    </row>
    <row r="12" spans="1:7" ht="12.75">
      <c r="A12" s="136" t="s">
        <v>157</v>
      </c>
      <c r="B12" s="158"/>
      <c r="C12" s="145"/>
      <c r="D12" s="346">
        <f>B12+C12</f>
        <v>0</v>
      </c>
      <c r="E12" s="158"/>
      <c r="F12" s="145"/>
      <c r="G12" s="159">
        <f>E12+F12</f>
        <v>0</v>
      </c>
    </row>
    <row r="13" spans="1:7" ht="12.75">
      <c r="A13" s="51" t="s">
        <v>108</v>
      </c>
      <c r="B13" s="158"/>
      <c r="C13" s="145"/>
      <c r="D13" s="346">
        <f aca="true" t="shared" si="1" ref="D13:D18">B13+C13</f>
        <v>0</v>
      </c>
      <c r="E13" s="158"/>
      <c r="F13" s="145"/>
      <c r="G13" s="159">
        <f>E13+F13</f>
        <v>0</v>
      </c>
    </row>
    <row r="14" spans="1:7" ht="12.75">
      <c r="A14" s="51" t="s">
        <v>109</v>
      </c>
      <c r="B14" s="161">
        <f aca="true" t="shared" si="2" ref="B14:G14">SUM(B15:B18)</f>
        <v>0</v>
      </c>
      <c r="C14" s="181">
        <f t="shared" si="2"/>
        <v>0</v>
      </c>
      <c r="D14" s="347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2.75">
      <c r="A15" s="51" t="s">
        <v>111</v>
      </c>
      <c r="B15" s="158"/>
      <c r="C15" s="145"/>
      <c r="D15" s="346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113</v>
      </c>
      <c r="B16" s="158"/>
      <c r="C16" s="145"/>
      <c r="D16" s="346">
        <f t="shared" si="1"/>
        <v>0</v>
      </c>
      <c r="E16" s="158"/>
      <c r="F16" s="145"/>
      <c r="G16" s="159">
        <f>E16+F16</f>
        <v>0</v>
      </c>
    </row>
    <row r="17" spans="1:7" ht="12.75">
      <c r="A17" s="51" t="s">
        <v>114</v>
      </c>
      <c r="B17" s="158"/>
      <c r="C17" s="146"/>
      <c r="D17" s="346">
        <f t="shared" si="1"/>
        <v>0</v>
      </c>
      <c r="E17" s="158"/>
      <c r="F17" s="146"/>
      <c r="G17" s="159">
        <f>E17+F17</f>
        <v>0</v>
      </c>
    </row>
    <row r="18" spans="1:7" ht="12.75">
      <c r="A18" s="51" t="s">
        <v>115</v>
      </c>
      <c r="B18" s="158"/>
      <c r="C18" s="146"/>
      <c r="D18" s="346">
        <f t="shared" si="1"/>
        <v>0</v>
      </c>
      <c r="E18" s="158"/>
      <c r="F18" s="146"/>
      <c r="G18" s="159">
        <f>E18+F18</f>
        <v>0</v>
      </c>
    </row>
    <row r="19" spans="1:7" ht="12.75">
      <c r="A19" s="51"/>
      <c r="B19" s="161"/>
      <c r="C19" s="147"/>
      <c r="D19" s="348"/>
      <c r="E19" s="161"/>
      <c r="F19" s="147"/>
      <c r="G19" s="162"/>
    </row>
    <row r="20" spans="1:7" ht="12.75">
      <c r="A20" s="52" t="s">
        <v>64</v>
      </c>
      <c r="B20" s="160">
        <f aca="true" t="shared" si="3" ref="B20:G20">SUM(B21:B23)+SUM(B25)+SUM(B27:B30)</f>
        <v>0</v>
      </c>
      <c r="C20" s="148">
        <f t="shared" si="3"/>
        <v>0</v>
      </c>
      <c r="D20" s="349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2.75">
      <c r="A21" s="51" t="s">
        <v>116</v>
      </c>
      <c r="B21" s="158"/>
      <c r="C21" s="145"/>
      <c r="D21" s="346">
        <f>B21+C21</f>
        <v>0</v>
      </c>
      <c r="E21" s="158"/>
      <c r="F21" s="145"/>
      <c r="G21" s="159">
        <f>E21+F21</f>
        <v>0</v>
      </c>
    </row>
    <row r="22" spans="1:7" ht="12.75">
      <c r="A22" s="51" t="s">
        <v>117</v>
      </c>
      <c r="B22" s="158"/>
      <c r="C22" s="145"/>
      <c r="D22" s="346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2.75">
      <c r="A23" s="51" t="s">
        <v>118</v>
      </c>
      <c r="B23" s="158"/>
      <c r="C23" s="145"/>
      <c r="D23" s="346">
        <f t="shared" si="4"/>
        <v>0</v>
      </c>
      <c r="E23" s="158"/>
      <c r="F23" s="145"/>
      <c r="G23" s="159">
        <f t="shared" si="5"/>
        <v>0</v>
      </c>
    </row>
    <row r="24" spans="1:7" ht="12.75">
      <c r="A24" s="137" t="s">
        <v>127</v>
      </c>
      <c r="B24" s="158"/>
      <c r="C24" s="145"/>
      <c r="D24" s="346">
        <f t="shared" si="4"/>
        <v>0</v>
      </c>
      <c r="E24" s="158"/>
      <c r="F24" s="145"/>
      <c r="G24" s="159">
        <f t="shared" si="5"/>
        <v>0</v>
      </c>
    </row>
    <row r="25" spans="1:7" ht="12.75">
      <c r="A25" s="51" t="s">
        <v>121</v>
      </c>
      <c r="B25" s="158"/>
      <c r="C25" s="145"/>
      <c r="D25" s="346">
        <f t="shared" si="4"/>
        <v>0</v>
      </c>
      <c r="E25" s="158"/>
      <c r="F25" s="145"/>
      <c r="G25" s="159">
        <f t="shared" si="5"/>
        <v>0</v>
      </c>
    </row>
    <row r="26" spans="1:7" ht="12.75">
      <c r="A26" s="138" t="s">
        <v>75</v>
      </c>
      <c r="B26" s="158"/>
      <c r="C26" s="145"/>
      <c r="D26" s="346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122</v>
      </c>
      <c r="B27" s="158"/>
      <c r="C27" s="145"/>
      <c r="D27" s="346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123</v>
      </c>
      <c r="B28" s="158"/>
      <c r="C28" s="145"/>
      <c r="D28" s="346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124</v>
      </c>
      <c r="B29" s="158"/>
      <c r="C29" s="145"/>
      <c r="D29" s="346">
        <f t="shared" si="4"/>
        <v>0</v>
      </c>
      <c r="E29" s="158"/>
      <c r="F29" s="145"/>
      <c r="G29" s="159">
        <f t="shared" si="5"/>
        <v>0</v>
      </c>
    </row>
    <row r="30" spans="1:7" ht="12.75">
      <c r="A30" s="51" t="s">
        <v>128</v>
      </c>
      <c r="B30" s="158"/>
      <c r="C30" s="145"/>
      <c r="D30" s="346">
        <f t="shared" si="4"/>
        <v>0</v>
      </c>
      <c r="E30" s="158"/>
      <c r="F30" s="145"/>
      <c r="G30" s="159">
        <f t="shared" si="5"/>
        <v>0</v>
      </c>
    </row>
    <row r="31" spans="1:7" ht="12.75">
      <c r="A31" s="51"/>
      <c r="B31" s="161"/>
      <c r="C31" s="147"/>
      <c r="D31" s="348"/>
      <c r="E31" s="161"/>
      <c r="F31" s="147"/>
      <c r="G31" s="162"/>
    </row>
    <row r="32" spans="1:7" ht="12.75">
      <c r="A32" s="139" t="s">
        <v>65</v>
      </c>
      <c r="B32" s="160">
        <f aca="true" t="shared" si="6" ref="B32:G32">B10-B20</f>
        <v>0</v>
      </c>
      <c r="C32" s="148">
        <f t="shared" si="6"/>
        <v>0</v>
      </c>
      <c r="D32" s="349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2.75">
      <c r="A33" s="140" t="s">
        <v>76</v>
      </c>
      <c r="B33" s="180">
        <f aca="true" t="shared" si="7" ref="B33:G33">B32-B34</f>
        <v>0</v>
      </c>
      <c r="C33" s="147">
        <f t="shared" si="7"/>
        <v>0</v>
      </c>
      <c r="D33" s="347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2.75">
      <c r="A34" s="65" t="s">
        <v>77</v>
      </c>
      <c r="B34" s="161"/>
      <c r="C34" s="147"/>
      <c r="D34" s="348"/>
      <c r="E34" s="161"/>
      <c r="F34" s="147"/>
      <c r="G34" s="162"/>
    </row>
    <row r="35" spans="1:7" ht="12.75">
      <c r="A35" s="51" t="s">
        <v>71</v>
      </c>
      <c r="B35" s="164">
        <f>IF(B20=0,0,B11/B20*100)</f>
        <v>0</v>
      </c>
      <c r="C35" s="149"/>
      <c r="D35" s="350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5.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5.5">
      <c r="A37" s="141" t="s">
        <v>66</v>
      </c>
      <c r="B37" s="193">
        <f>IF(B20=0,0,B11/(B20-B28)*100)</f>
        <v>0</v>
      </c>
      <c r="C37" s="194"/>
      <c r="D37" s="351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2.75">
      <c r="A38" s="141" t="s">
        <v>92</v>
      </c>
      <c r="B38" s="288"/>
      <c r="C38" s="289"/>
      <c r="D38" s="352">
        <f>B38+C38</f>
        <v>0</v>
      </c>
      <c r="E38" s="288"/>
      <c r="F38" s="289"/>
      <c r="G38" s="290">
        <f>E38+F38</f>
        <v>0</v>
      </c>
    </row>
    <row r="39" spans="1:7" ht="12.75">
      <c r="A39" s="142" t="s">
        <v>93</v>
      </c>
      <c r="B39" s="166"/>
      <c r="C39" s="150"/>
      <c r="D39" s="352">
        <f>B39+C39</f>
        <v>0</v>
      </c>
      <c r="E39" s="166"/>
      <c r="F39" s="150"/>
      <c r="G39" s="290">
        <f>E39+F39</f>
        <v>0</v>
      </c>
    </row>
    <row r="40" spans="1:7" ht="12.75">
      <c r="A40" s="262" t="s">
        <v>94</v>
      </c>
      <c r="B40" s="166"/>
      <c r="C40" s="150"/>
      <c r="D40" s="352">
        <f>B40+C40</f>
        <v>0</v>
      </c>
      <c r="E40" s="166"/>
      <c r="F40" s="150"/>
      <c r="G40" s="290">
        <f>E40+F40</f>
        <v>0</v>
      </c>
    </row>
    <row r="41" spans="1:7" ht="12.75">
      <c r="A41" s="136" t="s">
        <v>50</v>
      </c>
      <c r="B41" s="167"/>
      <c r="C41" s="151"/>
      <c r="D41" s="353">
        <f>B41+C41</f>
        <v>0</v>
      </c>
      <c r="E41" s="167"/>
      <c r="F41" s="151"/>
      <c r="G41" s="195">
        <f>E41+F41</f>
        <v>0</v>
      </c>
    </row>
    <row r="42" spans="1:7" ht="13.5" thickBot="1">
      <c r="A42" s="143" t="s">
        <v>3</v>
      </c>
      <c r="B42" s="168">
        <f>IF(B41=0,0,((B26)/B41)/12*1000)</f>
        <v>0</v>
      </c>
      <c r="C42" s="152"/>
      <c r="D42" s="354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2.75">
      <c r="A43" s="3"/>
      <c r="B43" s="3"/>
      <c r="C43" s="3"/>
      <c r="D43" s="3"/>
    </row>
    <row r="44" spans="1:5" ht="12.75">
      <c r="A44" s="48" t="s">
        <v>4</v>
      </c>
      <c r="B44" s="5"/>
      <c r="C44" s="5"/>
      <c r="D44" s="5"/>
      <c r="E44" s="17"/>
    </row>
    <row r="45" spans="1:5" ht="12.75">
      <c r="A45" s="5"/>
      <c r="B45" s="5"/>
      <c r="C45" s="5"/>
      <c r="D45" s="5"/>
      <c r="E45" s="17"/>
    </row>
    <row r="46" spans="1:7" ht="13.5" customHeight="1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4" ht="12.7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2:4" ht="12.7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6" t="s">
        <v>61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10" t="s">
        <v>108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.75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.75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.75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.75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.75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/>
      <c r="B18" s="92"/>
      <c r="C18" s="175"/>
      <c r="D18" s="99"/>
      <c r="E18" s="85"/>
      <c r="F18" s="86"/>
    </row>
    <row r="19" spans="1:6" ht="18.7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.75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.75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/>
      <c r="B30" s="92"/>
      <c r="C30" s="175"/>
      <c r="D30" s="99"/>
      <c r="E30" s="85"/>
      <c r="F30" s="86"/>
    </row>
    <row r="31" spans="1:6" ht="18.7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.75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.75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.75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.75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8.7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8.7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.75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0.25">
      <c r="A45" s="14" t="s">
        <v>105</v>
      </c>
      <c r="B45" s="5"/>
      <c r="C45" s="5"/>
      <c r="D45" s="14" t="s">
        <v>106</v>
      </c>
      <c r="E45" s="5"/>
      <c r="F45" s="3"/>
    </row>
    <row r="46" ht="20.25" customHeight="1"/>
    <row r="47" ht="20.25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6" t="s">
        <v>61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8.7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.7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.75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.75">
      <c r="A13" s="10" t="s">
        <v>108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.75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.75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.75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.75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.75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.75">
      <c r="A19" s="10"/>
      <c r="B19" s="92"/>
      <c r="C19" s="175"/>
      <c r="D19" s="99"/>
      <c r="E19" s="85"/>
      <c r="F19" s="86"/>
    </row>
    <row r="20" spans="1:6" ht="18.7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.75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.75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.75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.75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.75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.75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.75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.75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.75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.75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.75">
      <c r="A31" s="10"/>
      <c r="B31" s="92"/>
      <c r="C31" s="175"/>
      <c r="D31" s="99"/>
      <c r="E31" s="85"/>
      <c r="F31" s="86"/>
    </row>
    <row r="32" spans="1:6" ht="18.7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.75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.75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.75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.75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8.7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8.7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.75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0.25">
      <c r="A46" s="14" t="s">
        <v>105</v>
      </c>
      <c r="B46" s="5"/>
      <c r="C46" s="5"/>
      <c r="D46" s="14" t="s">
        <v>106</v>
      </c>
      <c r="E46" s="5"/>
      <c r="F46" s="3"/>
    </row>
    <row r="47" ht="20.25" customHeight="1"/>
    <row r="48" ht="20.25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5.5">
      <c r="A1" s="365" t="s">
        <v>131</v>
      </c>
      <c r="B1" s="365"/>
      <c r="C1" s="365"/>
      <c r="D1" s="365"/>
      <c r="E1" s="365"/>
      <c r="F1" s="365"/>
      <c r="G1" s="365"/>
      <c r="H1" s="365"/>
      <c r="I1" s="365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7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6.5" thickBot="1">
      <c r="A9" s="8"/>
      <c r="B9" s="53" t="s">
        <v>134</v>
      </c>
      <c r="C9" s="337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8.75">
      <c r="A10" s="56" t="s">
        <v>63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.75">
      <c r="A11" s="10" t="s">
        <v>138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.75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.75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.75">
      <c r="A14" s="69" t="s">
        <v>141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.75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.75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.75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.75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.75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8.75">
      <c r="A20" s="11" t="s">
        <v>64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.75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.75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.75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.75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.75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.75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.75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.75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.75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.75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.75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8.75">
      <c r="A32" s="64" t="s">
        <v>65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.75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.75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.75">
      <c r="A35" s="10" t="s">
        <v>71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97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66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.75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8.7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8.7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.75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0.25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ht="20.25" customHeight="1"/>
    <row r="48" ht="20.25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3.25">
      <c r="A1" s="366" t="s">
        <v>51</v>
      </c>
      <c r="B1" s="366"/>
      <c r="C1" s="366"/>
      <c r="D1" s="366"/>
      <c r="E1" s="366"/>
      <c r="F1" s="366"/>
      <c r="G1" s="366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5" thickBot="1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.75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.75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10"/>
      <c r="B18" s="92"/>
      <c r="C18" s="93"/>
      <c r="D18" s="175"/>
      <c r="E18" s="95"/>
      <c r="F18" s="85"/>
      <c r="G18" s="86"/>
    </row>
    <row r="19" spans="1:7" ht="18.7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.75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.75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/>
      <c r="B30" s="92"/>
      <c r="C30" s="93"/>
      <c r="D30" s="175"/>
      <c r="E30" s="95"/>
      <c r="F30" s="85"/>
      <c r="G30" s="86"/>
    </row>
    <row r="31" spans="1:7" ht="18.7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.75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.75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.75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8.7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8.7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.75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0.25">
      <c r="A45" s="14" t="s">
        <v>105</v>
      </c>
      <c r="B45" s="5"/>
      <c r="C45" s="5"/>
      <c r="D45" s="14" t="s">
        <v>106</v>
      </c>
      <c r="E45" s="14"/>
      <c r="F45" s="5"/>
      <c r="G45" s="3"/>
    </row>
    <row r="46" ht="20.25" customHeight="1"/>
    <row r="47" ht="20.25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2.5">
      <c r="A1" s="366" t="s">
        <v>154</v>
      </c>
      <c r="B1" s="366"/>
      <c r="C1" s="366"/>
      <c r="D1" s="366"/>
      <c r="E1" s="366"/>
      <c r="F1" s="366"/>
      <c r="G1" s="366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6.5" thickBot="1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.75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.75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.75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.75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.75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.75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.75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.75">
      <c r="A19" s="10"/>
      <c r="B19" s="92"/>
      <c r="C19" s="93"/>
      <c r="D19" s="175"/>
      <c r="E19" s="95"/>
      <c r="F19" s="85"/>
      <c r="G19" s="86"/>
    </row>
    <row r="20" spans="1:7" ht="18.7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.75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.75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.75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.75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.75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.75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.75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.75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.75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.75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.75">
      <c r="A31" s="10"/>
      <c r="B31" s="92"/>
      <c r="C31" s="93"/>
      <c r="D31" s="175"/>
      <c r="E31" s="95"/>
      <c r="F31" s="85"/>
      <c r="G31" s="86"/>
    </row>
    <row r="32" spans="1:7" ht="18.7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.75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.75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.75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8.7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8.7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.75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tabSelected="1" zoomScale="70" zoomScaleNormal="70" zoomScalePageLayoutView="0" workbookViewId="0" topLeftCell="A1">
      <selection activeCell="A1" sqref="A1:F1"/>
    </sheetView>
  </sheetViews>
  <sheetFormatPr defaultColWidth="9.00390625" defaultRowHeight="12.75"/>
  <cols>
    <col min="1" max="1" width="92.00390625" style="0" customWidth="1"/>
    <col min="2" max="6" width="19.75390625" style="0" customWidth="1"/>
  </cols>
  <sheetData>
    <row r="1" spans="1:6" ht="25.5" customHeight="1">
      <c r="A1" s="366" t="s">
        <v>167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164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160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6.5" thickBot="1">
      <c r="A8" s="7"/>
      <c r="B8" s="44" t="s">
        <v>41</v>
      </c>
      <c r="C8" s="367" t="s">
        <v>101</v>
      </c>
      <c r="D8" s="368"/>
      <c r="E8" s="59" t="s">
        <v>162</v>
      </c>
      <c r="F8" s="54" t="s">
        <v>163</v>
      </c>
    </row>
    <row r="9" spans="1:6" ht="16.5" thickBot="1">
      <c r="A9" s="8"/>
      <c r="B9" s="300">
        <v>2019</v>
      </c>
      <c r="C9" s="299">
        <v>2020</v>
      </c>
      <c r="D9" s="329">
        <v>2021</v>
      </c>
      <c r="E9" s="61" t="s">
        <v>35</v>
      </c>
      <c r="F9" s="55" t="s">
        <v>35</v>
      </c>
    </row>
    <row r="10" spans="1:6" ht="18.75">
      <c r="A10" s="56" t="s">
        <v>63</v>
      </c>
      <c r="B10" s="78">
        <f>SUM(B11:B13)</f>
        <v>6188</v>
      </c>
      <c r="C10" s="76">
        <f>SUM(C11:C13)</f>
        <v>6238</v>
      </c>
      <c r="D10" s="330">
        <f>SUM(D11:D13)</f>
        <v>6281</v>
      </c>
      <c r="E10" s="302">
        <f aca="true" t="shared" si="0" ref="E10:E41">IF(B10=0,0,C10/B10*100)</f>
        <v>100.80801551389786</v>
      </c>
      <c r="F10" s="311">
        <f aca="true" t="shared" si="1" ref="F10:F41">IF(C10=0,0,D10/C10*100)</f>
        <v>100.68932350112216</v>
      </c>
    </row>
    <row r="11" spans="1:6" ht="18.75">
      <c r="A11" s="10" t="s">
        <v>126</v>
      </c>
      <c r="B11" s="187">
        <v>738</v>
      </c>
      <c r="C11" s="81">
        <v>757</v>
      </c>
      <c r="D11" s="82">
        <v>760</v>
      </c>
      <c r="E11" s="303">
        <f t="shared" si="0"/>
        <v>102.57452574525745</v>
      </c>
      <c r="F11" s="312">
        <f t="shared" si="1"/>
        <v>100.39630118890356</v>
      </c>
    </row>
    <row r="12" spans="1:6" ht="18.75">
      <c r="A12" s="10" t="s">
        <v>108</v>
      </c>
      <c r="B12" s="187"/>
      <c r="C12" s="81"/>
      <c r="D12" s="82"/>
      <c r="E12" s="303">
        <f t="shared" si="0"/>
        <v>0</v>
      </c>
      <c r="F12" s="312">
        <f t="shared" si="1"/>
        <v>0</v>
      </c>
    </row>
    <row r="13" spans="1:6" ht="18.75">
      <c r="A13" s="69" t="s">
        <v>109</v>
      </c>
      <c r="B13" s="99">
        <f>SUM(B14:B17)</f>
        <v>5450</v>
      </c>
      <c r="C13" s="92">
        <f>SUM(C14:C17)</f>
        <v>5481</v>
      </c>
      <c r="D13" s="93">
        <f>SUM(D14:D17)</f>
        <v>5521</v>
      </c>
      <c r="E13" s="303">
        <f t="shared" si="0"/>
        <v>100.56880733944955</v>
      </c>
      <c r="F13" s="312">
        <f t="shared" si="1"/>
        <v>100.7297938332421</v>
      </c>
    </row>
    <row r="14" spans="1:6" ht="18.75">
      <c r="A14" s="71" t="s">
        <v>112</v>
      </c>
      <c r="B14" s="187">
        <v>748</v>
      </c>
      <c r="C14" s="81">
        <v>771</v>
      </c>
      <c r="D14" s="82">
        <v>771</v>
      </c>
      <c r="E14" s="303">
        <f t="shared" si="0"/>
        <v>103.07486631016043</v>
      </c>
      <c r="F14" s="312">
        <f t="shared" si="1"/>
        <v>100</v>
      </c>
    </row>
    <row r="15" spans="1:6" ht="18.75">
      <c r="A15" s="10" t="s">
        <v>113</v>
      </c>
      <c r="B15" s="187"/>
      <c r="C15" s="81"/>
      <c r="D15" s="82"/>
      <c r="E15" s="303">
        <f t="shared" si="0"/>
        <v>0</v>
      </c>
      <c r="F15" s="312">
        <f t="shared" si="1"/>
        <v>0</v>
      </c>
    </row>
    <row r="16" spans="1:6" ht="18.75">
      <c r="A16" s="10" t="s">
        <v>114</v>
      </c>
      <c r="B16" s="187">
        <v>4702</v>
      </c>
      <c r="C16" s="81">
        <v>4710</v>
      </c>
      <c r="D16" s="82">
        <v>4750</v>
      </c>
      <c r="E16" s="303">
        <f t="shared" si="0"/>
        <v>100.17014036580179</v>
      </c>
      <c r="F16" s="312">
        <f t="shared" si="1"/>
        <v>100.84925690021231</v>
      </c>
    </row>
    <row r="17" spans="1:6" ht="18.75">
      <c r="A17" s="63" t="s">
        <v>115</v>
      </c>
      <c r="B17" s="187"/>
      <c r="C17" s="81"/>
      <c r="D17" s="82"/>
      <c r="E17" s="303">
        <f t="shared" si="0"/>
        <v>0</v>
      </c>
      <c r="F17" s="312">
        <f t="shared" si="1"/>
        <v>0</v>
      </c>
    </row>
    <row r="18" spans="1:6" ht="18.75">
      <c r="A18" s="10"/>
      <c r="B18" s="99"/>
      <c r="C18" s="92"/>
      <c r="D18" s="93"/>
      <c r="E18" s="303">
        <f t="shared" si="0"/>
        <v>0</v>
      </c>
      <c r="F18" s="312">
        <f t="shared" si="1"/>
        <v>0</v>
      </c>
    </row>
    <row r="19" spans="1:6" ht="18.75">
      <c r="A19" s="11" t="s">
        <v>64</v>
      </c>
      <c r="B19" s="89">
        <f>SUM(B20:B22)+SUM(B24)+SUM(B26:B29)</f>
        <v>6188</v>
      </c>
      <c r="C19" s="87">
        <f>SUM(C20:C22)+SUM(C24)+SUM(C26:C29)</f>
        <v>6238</v>
      </c>
      <c r="D19" s="96">
        <f>SUM(D20:D22)+SUM(D24)+SUM(D26:D29)</f>
        <v>6281</v>
      </c>
      <c r="E19" s="304">
        <f t="shared" si="0"/>
        <v>100.80801551389786</v>
      </c>
      <c r="F19" s="313">
        <f t="shared" si="1"/>
        <v>100.68932350112216</v>
      </c>
    </row>
    <row r="20" spans="1:6" ht="18.75">
      <c r="A20" s="10" t="s">
        <v>116</v>
      </c>
      <c r="B20" s="187">
        <v>729</v>
      </c>
      <c r="C20" s="81">
        <v>749</v>
      </c>
      <c r="D20" s="82">
        <v>755</v>
      </c>
      <c r="E20" s="303">
        <f t="shared" si="0"/>
        <v>102.74348422496571</v>
      </c>
      <c r="F20" s="312">
        <f t="shared" si="1"/>
        <v>100.80106809078772</v>
      </c>
    </row>
    <row r="21" spans="1:6" ht="18.75">
      <c r="A21" s="10" t="s">
        <v>117</v>
      </c>
      <c r="B21" s="187">
        <v>255</v>
      </c>
      <c r="C21" s="81">
        <v>277</v>
      </c>
      <c r="D21" s="82">
        <v>285</v>
      </c>
      <c r="E21" s="303">
        <f t="shared" si="0"/>
        <v>108.62745098039215</v>
      </c>
      <c r="F21" s="312">
        <f t="shared" si="1"/>
        <v>102.88808664259928</v>
      </c>
    </row>
    <row r="22" spans="1:6" ht="18.75">
      <c r="A22" s="10" t="s">
        <v>118</v>
      </c>
      <c r="B22" s="187">
        <v>382</v>
      </c>
      <c r="C22" s="81">
        <v>390</v>
      </c>
      <c r="D22" s="82">
        <v>390</v>
      </c>
      <c r="E22" s="303">
        <f t="shared" si="0"/>
        <v>102.09424083769633</v>
      </c>
      <c r="F22" s="312">
        <f t="shared" si="1"/>
        <v>100</v>
      </c>
    </row>
    <row r="23" spans="1:6" ht="18.75">
      <c r="A23" s="71" t="s">
        <v>120</v>
      </c>
      <c r="B23" s="187">
        <v>167</v>
      </c>
      <c r="C23" s="81">
        <v>100</v>
      </c>
      <c r="D23" s="82">
        <v>120</v>
      </c>
      <c r="E23" s="303">
        <f t="shared" si="0"/>
        <v>59.88023952095808</v>
      </c>
      <c r="F23" s="312">
        <f t="shared" si="1"/>
        <v>120</v>
      </c>
    </row>
    <row r="24" spans="1:6" ht="18.75">
      <c r="A24" s="10" t="s">
        <v>121</v>
      </c>
      <c r="B24" s="187">
        <v>3420</v>
      </c>
      <c r="C24" s="81">
        <v>3425</v>
      </c>
      <c r="D24" s="82">
        <v>3435</v>
      </c>
      <c r="E24" s="303">
        <f t="shared" si="0"/>
        <v>100.14619883040936</v>
      </c>
      <c r="F24" s="312">
        <f t="shared" si="1"/>
        <v>100.29197080291972</v>
      </c>
    </row>
    <row r="25" spans="1:6" ht="18.75">
      <c r="A25" s="73" t="s">
        <v>72</v>
      </c>
      <c r="B25" s="187">
        <v>3420</v>
      </c>
      <c r="C25" s="81">
        <v>3425</v>
      </c>
      <c r="D25" s="82">
        <v>3435</v>
      </c>
      <c r="E25" s="303">
        <f t="shared" si="0"/>
        <v>100.14619883040936</v>
      </c>
      <c r="F25" s="312">
        <f t="shared" si="1"/>
        <v>100.29197080291972</v>
      </c>
    </row>
    <row r="26" spans="1:6" ht="18.75">
      <c r="A26" s="10" t="s">
        <v>122</v>
      </c>
      <c r="B26" s="187">
        <v>1242</v>
      </c>
      <c r="C26" s="81">
        <v>1247</v>
      </c>
      <c r="D26" s="82">
        <v>1258</v>
      </c>
      <c r="E26" s="303">
        <f t="shared" si="0"/>
        <v>100.40257648953302</v>
      </c>
      <c r="F26" s="312">
        <f t="shared" si="1"/>
        <v>100.88211708099439</v>
      </c>
    </row>
    <row r="27" spans="1:6" ht="18.75">
      <c r="A27" s="10" t="s">
        <v>123</v>
      </c>
      <c r="B27" s="187">
        <v>35</v>
      </c>
      <c r="C27" s="81">
        <v>35</v>
      </c>
      <c r="D27" s="82">
        <v>35</v>
      </c>
      <c r="E27" s="303">
        <f t="shared" si="0"/>
        <v>100</v>
      </c>
      <c r="F27" s="312">
        <f t="shared" si="1"/>
        <v>100</v>
      </c>
    </row>
    <row r="28" spans="1:6" ht="18.75">
      <c r="A28" s="10" t="s">
        <v>124</v>
      </c>
      <c r="B28" s="187"/>
      <c r="C28" s="81"/>
      <c r="D28" s="82"/>
      <c r="E28" s="303">
        <f t="shared" si="0"/>
        <v>0</v>
      </c>
      <c r="F28" s="312">
        <f t="shared" si="1"/>
        <v>0</v>
      </c>
    </row>
    <row r="29" spans="1:6" ht="18.75">
      <c r="A29" s="10" t="s">
        <v>125</v>
      </c>
      <c r="B29" s="187">
        <v>125</v>
      </c>
      <c r="C29" s="81">
        <v>115</v>
      </c>
      <c r="D29" s="82">
        <v>123</v>
      </c>
      <c r="E29" s="303">
        <f t="shared" si="0"/>
        <v>92</v>
      </c>
      <c r="F29" s="312">
        <f t="shared" si="1"/>
        <v>106.95652173913044</v>
      </c>
    </row>
    <row r="30" spans="1:6" ht="18.75">
      <c r="A30" s="10"/>
      <c r="B30" s="99"/>
      <c r="C30" s="92"/>
      <c r="D30" s="93"/>
      <c r="E30" s="303">
        <f t="shared" si="0"/>
        <v>0</v>
      </c>
      <c r="F30" s="312">
        <f t="shared" si="1"/>
        <v>0</v>
      </c>
    </row>
    <row r="31" spans="1:6" ht="18.75">
      <c r="A31" s="64" t="s">
        <v>65</v>
      </c>
      <c r="B31" s="89">
        <f>B10-B19</f>
        <v>0</v>
      </c>
      <c r="C31" s="87">
        <f>C10-C19</f>
        <v>0</v>
      </c>
      <c r="D31" s="96">
        <f>D10-D19</f>
        <v>0</v>
      </c>
      <c r="E31" s="304">
        <f t="shared" si="0"/>
        <v>0</v>
      </c>
      <c r="F31" s="313">
        <f t="shared" si="1"/>
        <v>0</v>
      </c>
    </row>
    <row r="32" spans="1:6" s="39" customFormat="1" ht="18.75">
      <c r="A32" s="74" t="s">
        <v>73</v>
      </c>
      <c r="B32" s="99">
        <f>B31-B33</f>
        <v>0</v>
      </c>
      <c r="C32" s="92">
        <f>C31-C33</f>
        <v>0</v>
      </c>
      <c r="D32" s="93">
        <f>D31-D33</f>
        <v>0</v>
      </c>
      <c r="E32" s="303">
        <f t="shared" si="0"/>
        <v>0</v>
      </c>
      <c r="F32" s="312">
        <f t="shared" si="1"/>
        <v>0</v>
      </c>
    </row>
    <row r="33" spans="1:6" s="39" customFormat="1" ht="18.75">
      <c r="A33" s="63" t="s">
        <v>91</v>
      </c>
      <c r="B33" s="99"/>
      <c r="C33" s="92"/>
      <c r="D33" s="93"/>
      <c r="E33" s="303">
        <f t="shared" si="0"/>
        <v>0</v>
      </c>
      <c r="F33" s="312">
        <f t="shared" si="1"/>
        <v>0</v>
      </c>
    </row>
    <row r="34" spans="1:6" ht="18.75">
      <c r="A34" s="10" t="s">
        <v>71</v>
      </c>
      <c r="B34" s="301">
        <f>IF(B19=0,0,B11/B19*100)</f>
        <v>11.926308985132515</v>
      </c>
      <c r="C34" s="122">
        <f>IF(C19=0,0,C11/C19*100)</f>
        <v>12.135299775569093</v>
      </c>
      <c r="D34" s="100">
        <f>IF(D19=0,0,D11/D19*100)</f>
        <v>12.099984078968317</v>
      </c>
      <c r="E34" s="303">
        <f t="shared" si="0"/>
        <v>101.75235096371485</v>
      </c>
      <c r="F34" s="312">
        <f t="shared" si="1"/>
        <v>99.70898373131355</v>
      </c>
    </row>
    <row r="35" spans="1:6" ht="38.25" customHeight="1">
      <c r="A35" s="263" t="s">
        <v>97</v>
      </c>
      <c r="B35" s="274">
        <f>IF(B19=0,0,B11/(B19-B37)*100)</f>
        <v>11.926308985132515</v>
      </c>
      <c r="C35" s="272">
        <f>IF(C19=0,0,C11/(C19-C37)*100)</f>
        <v>12.135299775569093</v>
      </c>
      <c r="D35" s="331">
        <f>IF(D19=0,0,D11/(D19-D37)*100)</f>
        <v>12.099984078968317</v>
      </c>
      <c r="E35" s="275">
        <f t="shared" si="0"/>
        <v>101.75235096371485</v>
      </c>
      <c r="F35" s="314">
        <f t="shared" si="1"/>
        <v>99.70898373131355</v>
      </c>
    </row>
    <row r="36" spans="1:6" ht="38.25" customHeight="1">
      <c r="A36" s="67" t="s">
        <v>66</v>
      </c>
      <c r="B36" s="198">
        <f>IF(B19=0,0,B11/(B19-B27)*100)</f>
        <v>11.994149195514384</v>
      </c>
      <c r="C36" s="190">
        <f>IF(C19=0,0,C11/(C19-C27)*100)</f>
        <v>12.20377236820893</v>
      </c>
      <c r="D36" s="191">
        <f>IF(D19=0,0,D11/(D19-D27)*100)</f>
        <v>12.167787383925713</v>
      </c>
      <c r="E36" s="275">
        <f t="shared" si="0"/>
        <v>101.74771189917283</v>
      </c>
      <c r="F36" s="314">
        <f t="shared" si="1"/>
        <v>99.70513228862774</v>
      </c>
    </row>
    <row r="37" spans="1:6" ht="19.5" customHeight="1">
      <c r="A37" s="67" t="s">
        <v>92</v>
      </c>
      <c r="B37" s="293"/>
      <c r="C37" s="281"/>
      <c r="D37" s="282"/>
      <c r="E37" s="303">
        <f t="shared" si="0"/>
        <v>0</v>
      </c>
      <c r="F37" s="312">
        <f t="shared" si="1"/>
        <v>0</v>
      </c>
    </row>
    <row r="38" spans="1:6" ht="18.75">
      <c r="A38" s="68" t="s">
        <v>95</v>
      </c>
      <c r="B38" s="188"/>
      <c r="C38" s="123"/>
      <c r="D38" s="103"/>
      <c r="E38" s="304">
        <f t="shared" si="0"/>
        <v>0</v>
      </c>
      <c r="F38" s="313">
        <f t="shared" si="1"/>
        <v>0</v>
      </c>
    </row>
    <row r="39" spans="1:6" ht="18.75">
      <c r="A39" s="64" t="s">
        <v>94</v>
      </c>
      <c r="B39" s="188"/>
      <c r="C39" s="123"/>
      <c r="D39" s="103"/>
      <c r="E39" s="304">
        <f t="shared" si="0"/>
        <v>0</v>
      </c>
      <c r="F39" s="313">
        <f t="shared" si="1"/>
        <v>0</v>
      </c>
    </row>
    <row r="40" spans="1:6" ht="18.75">
      <c r="A40" s="69" t="s">
        <v>50</v>
      </c>
      <c r="B40" s="189">
        <v>12.2</v>
      </c>
      <c r="C40" s="106">
        <v>12.2</v>
      </c>
      <c r="D40" s="107">
        <v>12.2</v>
      </c>
      <c r="E40" s="303">
        <f t="shared" si="0"/>
        <v>100</v>
      </c>
      <c r="F40" s="312">
        <f t="shared" si="1"/>
        <v>100</v>
      </c>
    </row>
    <row r="41" spans="1:6" ht="19.5" customHeight="1" thickBot="1">
      <c r="A41" s="12" t="s">
        <v>3</v>
      </c>
      <c r="B41" s="113">
        <f>IF(B40=0,0,((B25)/B40)/12*1000)</f>
        <v>23360.655737704918</v>
      </c>
      <c r="C41" s="110">
        <f>IF(C40=0,0,((C25)/C40)/12*1000)</f>
        <v>23394.808743169404</v>
      </c>
      <c r="D41" s="111">
        <f>IF(D40=0,0,((D25)/D40)/12*1000)</f>
        <v>23463.11475409836</v>
      </c>
      <c r="E41" s="305">
        <f t="shared" si="0"/>
        <v>100.14619883040939</v>
      </c>
      <c r="F41" s="315">
        <f t="shared" si="1"/>
        <v>100.29197080291968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165</v>
      </c>
      <c r="B43" s="5"/>
      <c r="C43" s="5"/>
      <c r="D43" s="5"/>
      <c r="E43" s="5"/>
      <c r="F43" s="5"/>
    </row>
    <row r="44" spans="1:6" ht="19.5" customHeight="1">
      <c r="A44" s="13"/>
      <c r="B44" s="5"/>
      <c r="C44" s="5"/>
      <c r="D44" s="5"/>
      <c r="E44" s="5"/>
      <c r="F44" s="5"/>
    </row>
    <row r="45" spans="1:6" ht="20.25">
      <c r="A45" s="14" t="s">
        <v>161</v>
      </c>
      <c r="B45" s="5"/>
      <c r="C45" s="5"/>
      <c r="D45" s="14" t="s">
        <v>106</v>
      </c>
      <c r="E45" s="14" t="s">
        <v>166</v>
      </c>
      <c r="F45" s="3"/>
    </row>
    <row r="46" ht="20.25" customHeight="1"/>
    <row r="47" ht="20.25">
      <c r="A47" s="14" t="s">
        <v>5</v>
      </c>
    </row>
  </sheetData>
  <sheetProtection/>
  <mergeCells count="2">
    <mergeCell ref="A1:F1"/>
    <mergeCell ref="C8:D8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75390625" style="0" customWidth="1"/>
  </cols>
  <sheetData>
    <row r="1" spans="1:8" ht="25.5" customHeight="1">
      <c r="A1" s="366" t="s">
        <v>100</v>
      </c>
      <c r="B1" s="366"/>
      <c r="C1" s="366"/>
      <c r="D1" s="366"/>
      <c r="E1" s="366"/>
      <c r="F1" s="366"/>
      <c r="G1" s="366"/>
      <c r="H1" s="366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6.5" thickBot="1">
      <c r="A8" s="7"/>
      <c r="B8" s="44" t="s">
        <v>41</v>
      </c>
      <c r="C8" s="367" t="s">
        <v>101</v>
      </c>
      <c r="D8" s="369"/>
      <c r="E8" s="368"/>
      <c r="F8" s="59" t="s">
        <v>102</v>
      </c>
      <c r="G8" s="54" t="s">
        <v>103</v>
      </c>
      <c r="H8" s="60" t="s">
        <v>103</v>
      </c>
    </row>
    <row r="9" spans="1:8" ht="16.5" thickBot="1">
      <c r="A9" s="8"/>
      <c r="B9" s="300" t="s">
        <v>49</v>
      </c>
      <c r="C9" s="299" t="s">
        <v>49</v>
      </c>
      <c r="D9" s="329" t="s">
        <v>49</v>
      </c>
      <c r="E9" s="316" t="s">
        <v>49</v>
      </c>
      <c r="F9" s="61" t="s">
        <v>35</v>
      </c>
      <c r="G9" s="55" t="s">
        <v>35</v>
      </c>
      <c r="H9" s="62" t="s">
        <v>35</v>
      </c>
    </row>
    <row r="10" spans="1:8" ht="18.75">
      <c r="A10" s="56" t="s">
        <v>63</v>
      </c>
      <c r="B10" s="77">
        <f>B11+B13+B14</f>
        <v>0</v>
      </c>
      <c r="C10" s="338">
        <f>C11+C13+C14</f>
        <v>0</v>
      </c>
      <c r="D10" s="76">
        <f>D11+D13+D14</f>
        <v>0</v>
      </c>
      <c r="E10" s="317">
        <f>E11+E13+E14</f>
        <v>0</v>
      </c>
      <c r="F10" s="302">
        <f>IF(B10=0,0,C10/B10*100)</f>
        <v>0</v>
      </c>
      <c r="G10" s="311">
        <f>IF(C10=0,0,D10/C10*100)</f>
        <v>0</v>
      </c>
      <c r="H10" s="306">
        <f>IF(D10=0,0,E10/D10*100)</f>
        <v>0</v>
      </c>
    </row>
    <row r="11" spans="1:8" ht="18.75">
      <c r="A11" s="10" t="s">
        <v>126</v>
      </c>
      <c r="B11" s="355"/>
      <c r="C11" s="339"/>
      <c r="D11" s="82"/>
      <c r="E11" s="318"/>
      <c r="F11" s="303">
        <f aca="true" t="shared" si="0" ref="F11:H42">IF(B11=0,0,C11/B11*100)</f>
        <v>0</v>
      </c>
      <c r="G11" s="312">
        <f t="shared" si="0"/>
        <v>0</v>
      </c>
      <c r="H11" s="307">
        <f t="shared" si="0"/>
        <v>0</v>
      </c>
    </row>
    <row r="12" spans="1:8" ht="18.75">
      <c r="A12" s="69" t="s">
        <v>139</v>
      </c>
      <c r="B12" s="355"/>
      <c r="C12" s="339"/>
      <c r="D12" s="82"/>
      <c r="E12" s="318"/>
      <c r="F12" s="303">
        <f>IF(B12=0,0,C12/B12*100)</f>
        <v>0</v>
      </c>
      <c r="G12" s="312">
        <f>IF(C12=0,0,D12/C12*100)</f>
        <v>0</v>
      </c>
      <c r="H12" s="307">
        <f>IF(D12=0,0,E12/D12*100)</f>
        <v>0</v>
      </c>
    </row>
    <row r="13" spans="1:8" ht="18.75">
      <c r="A13" s="10" t="s">
        <v>108</v>
      </c>
      <c r="B13" s="355"/>
      <c r="C13" s="339"/>
      <c r="D13" s="82"/>
      <c r="E13" s="318"/>
      <c r="F13" s="303">
        <f t="shared" si="0"/>
        <v>0</v>
      </c>
      <c r="G13" s="312">
        <f t="shared" si="0"/>
        <v>0</v>
      </c>
      <c r="H13" s="307">
        <f t="shared" si="0"/>
        <v>0</v>
      </c>
    </row>
    <row r="14" spans="1:8" ht="18.75">
      <c r="A14" s="69" t="s">
        <v>109</v>
      </c>
      <c r="B14" s="356">
        <f>SUM(B15:B18)</f>
        <v>0</v>
      </c>
      <c r="C14" s="340">
        <f>SUM(C15:C18)</f>
        <v>0</v>
      </c>
      <c r="D14" s="92">
        <f>SUM(D15:D18)</f>
        <v>0</v>
      </c>
      <c r="E14" s="319">
        <f>SUM(E15:E18)</f>
        <v>0</v>
      </c>
      <c r="F14" s="303">
        <f t="shared" si="0"/>
        <v>0</v>
      </c>
      <c r="G14" s="312">
        <f t="shared" si="0"/>
        <v>0</v>
      </c>
      <c r="H14" s="307">
        <f t="shared" si="0"/>
        <v>0</v>
      </c>
    </row>
    <row r="15" spans="1:8" ht="18.75">
      <c r="A15" s="71" t="s">
        <v>112</v>
      </c>
      <c r="B15" s="355"/>
      <c r="C15" s="339"/>
      <c r="D15" s="82"/>
      <c r="E15" s="318"/>
      <c r="F15" s="303">
        <f t="shared" si="0"/>
        <v>0</v>
      </c>
      <c r="G15" s="312">
        <f t="shared" si="0"/>
        <v>0</v>
      </c>
      <c r="H15" s="307">
        <f t="shared" si="0"/>
        <v>0</v>
      </c>
    </row>
    <row r="16" spans="1:8" ht="18.75">
      <c r="A16" s="10" t="s">
        <v>113</v>
      </c>
      <c r="B16" s="355"/>
      <c r="C16" s="339"/>
      <c r="D16" s="82"/>
      <c r="E16" s="318"/>
      <c r="F16" s="303">
        <f t="shared" si="0"/>
        <v>0</v>
      </c>
      <c r="G16" s="312">
        <f t="shared" si="0"/>
        <v>0</v>
      </c>
      <c r="H16" s="307">
        <f t="shared" si="0"/>
        <v>0</v>
      </c>
    </row>
    <row r="17" spans="1:8" ht="18.75">
      <c r="A17" s="10" t="s">
        <v>114</v>
      </c>
      <c r="B17" s="355"/>
      <c r="C17" s="339"/>
      <c r="D17" s="82"/>
      <c r="E17" s="318"/>
      <c r="F17" s="303">
        <f t="shared" si="0"/>
        <v>0</v>
      </c>
      <c r="G17" s="312">
        <f t="shared" si="0"/>
        <v>0</v>
      </c>
      <c r="H17" s="307">
        <f t="shared" si="0"/>
        <v>0</v>
      </c>
    </row>
    <row r="18" spans="1:8" ht="18.75">
      <c r="A18" s="63" t="s">
        <v>115</v>
      </c>
      <c r="B18" s="355"/>
      <c r="C18" s="339"/>
      <c r="D18" s="82"/>
      <c r="E18" s="318"/>
      <c r="F18" s="303">
        <f t="shared" si="0"/>
        <v>0</v>
      </c>
      <c r="G18" s="312">
        <f t="shared" si="0"/>
        <v>0</v>
      </c>
      <c r="H18" s="307">
        <f t="shared" si="0"/>
        <v>0</v>
      </c>
    </row>
    <row r="19" spans="1:8" ht="18.75">
      <c r="A19" s="10"/>
      <c r="B19" s="356"/>
      <c r="C19" s="340"/>
      <c r="D19" s="93"/>
      <c r="E19" s="320"/>
      <c r="F19" s="303">
        <f t="shared" si="0"/>
        <v>0</v>
      </c>
      <c r="G19" s="312">
        <f t="shared" si="0"/>
        <v>0</v>
      </c>
      <c r="H19" s="307">
        <f t="shared" si="0"/>
        <v>0</v>
      </c>
    </row>
    <row r="20" spans="1:8" ht="18.75">
      <c r="A20" s="11" t="s">
        <v>64</v>
      </c>
      <c r="B20" s="357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1">
        <f>SUM(E21:E23)+SUM(E25)+SUM(E27:E30)</f>
        <v>0</v>
      </c>
      <c r="F20" s="304">
        <f t="shared" si="0"/>
        <v>0</v>
      </c>
      <c r="G20" s="313">
        <f t="shared" si="0"/>
        <v>0</v>
      </c>
      <c r="H20" s="308">
        <f t="shared" si="0"/>
        <v>0</v>
      </c>
    </row>
    <row r="21" spans="1:8" ht="18.75">
      <c r="A21" s="10" t="s">
        <v>116</v>
      </c>
      <c r="B21" s="355"/>
      <c r="C21" s="339"/>
      <c r="D21" s="82"/>
      <c r="E21" s="318"/>
      <c r="F21" s="303">
        <f t="shared" si="0"/>
        <v>0</v>
      </c>
      <c r="G21" s="312">
        <f t="shared" si="0"/>
        <v>0</v>
      </c>
      <c r="H21" s="307">
        <f t="shared" si="0"/>
        <v>0</v>
      </c>
    </row>
    <row r="22" spans="1:8" ht="18.75">
      <c r="A22" s="10" t="s">
        <v>117</v>
      </c>
      <c r="B22" s="355"/>
      <c r="C22" s="339"/>
      <c r="D22" s="82"/>
      <c r="E22" s="318"/>
      <c r="F22" s="303">
        <f t="shared" si="0"/>
        <v>0</v>
      </c>
      <c r="G22" s="312">
        <f t="shared" si="0"/>
        <v>0</v>
      </c>
      <c r="H22" s="307">
        <f t="shared" si="0"/>
        <v>0</v>
      </c>
    </row>
    <row r="23" spans="1:8" ht="18.75">
      <c r="A23" s="10" t="s">
        <v>118</v>
      </c>
      <c r="B23" s="355"/>
      <c r="C23" s="339"/>
      <c r="D23" s="82"/>
      <c r="E23" s="318"/>
      <c r="F23" s="303">
        <f t="shared" si="0"/>
        <v>0</v>
      </c>
      <c r="G23" s="312">
        <f t="shared" si="0"/>
        <v>0</v>
      </c>
      <c r="H23" s="307">
        <f t="shared" si="0"/>
        <v>0</v>
      </c>
    </row>
    <row r="24" spans="1:8" ht="18.75">
      <c r="A24" s="71" t="s">
        <v>120</v>
      </c>
      <c r="B24" s="355"/>
      <c r="C24" s="339"/>
      <c r="D24" s="82"/>
      <c r="E24" s="318"/>
      <c r="F24" s="303">
        <f t="shared" si="0"/>
        <v>0</v>
      </c>
      <c r="G24" s="312">
        <f t="shared" si="0"/>
        <v>0</v>
      </c>
      <c r="H24" s="307">
        <f t="shared" si="0"/>
        <v>0</v>
      </c>
    </row>
    <row r="25" spans="1:8" ht="18.75">
      <c r="A25" s="10" t="s">
        <v>121</v>
      </c>
      <c r="B25" s="355"/>
      <c r="C25" s="339"/>
      <c r="D25" s="82"/>
      <c r="E25" s="318"/>
      <c r="F25" s="303">
        <f t="shared" si="0"/>
        <v>0</v>
      </c>
      <c r="G25" s="312">
        <f t="shared" si="0"/>
        <v>0</v>
      </c>
      <c r="H25" s="307">
        <f t="shared" si="0"/>
        <v>0</v>
      </c>
    </row>
    <row r="26" spans="1:8" ht="18.75">
      <c r="A26" s="73" t="s">
        <v>72</v>
      </c>
      <c r="B26" s="355"/>
      <c r="C26" s="339"/>
      <c r="D26" s="82"/>
      <c r="E26" s="318"/>
      <c r="F26" s="303">
        <f t="shared" si="0"/>
        <v>0</v>
      </c>
      <c r="G26" s="312">
        <f t="shared" si="0"/>
        <v>0</v>
      </c>
      <c r="H26" s="307">
        <f t="shared" si="0"/>
        <v>0</v>
      </c>
    </row>
    <row r="27" spans="1:8" ht="18.75">
      <c r="A27" s="10" t="s">
        <v>122</v>
      </c>
      <c r="B27" s="355"/>
      <c r="C27" s="339"/>
      <c r="D27" s="82"/>
      <c r="E27" s="318"/>
      <c r="F27" s="303">
        <f t="shared" si="0"/>
        <v>0</v>
      </c>
      <c r="G27" s="312">
        <f t="shared" si="0"/>
        <v>0</v>
      </c>
      <c r="H27" s="307">
        <f t="shared" si="0"/>
        <v>0</v>
      </c>
    </row>
    <row r="28" spans="1:8" ht="18.75">
      <c r="A28" s="10" t="s">
        <v>123</v>
      </c>
      <c r="B28" s="355"/>
      <c r="C28" s="339"/>
      <c r="D28" s="82"/>
      <c r="E28" s="318"/>
      <c r="F28" s="303">
        <f t="shared" si="0"/>
        <v>0</v>
      </c>
      <c r="G28" s="312">
        <f t="shared" si="0"/>
        <v>0</v>
      </c>
      <c r="H28" s="307">
        <f t="shared" si="0"/>
        <v>0</v>
      </c>
    </row>
    <row r="29" spans="1:8" ht="18.75">
      <c r="A29" s="10" t="s">
        <v>124</v>
      </c>
      <c r="B29" s="355"/>
      <c r="C29" s="339"/>
      <c r="D29" s="82"/>
      <c r="E29" s="318"/>
      <c r="F29" s="303">
        <f t="shared" si="0"/>
        <v>0</v>
      </c>
      <c r="G29" s="312">
        <f t="shared" si="0"/>
        <v>0</v>
      </c>
      <c r="H29" s="307">
        <f t="shared" si="0"/>
        <v>0</v>
      </c>
    </row>
    <row r="30" spans="1:8" ht="18.75">
      <c r="A30" s="10" t="s">
        <v>125</v>
      </c>
      <c r="B30" s="355"/>
      <c r="C30" s="339"/>
      <c r="D30" s="82"/>
      <c r="E30" s="318"/>
      <c r="F30" s="303">
        <f t="shared" si="0"/>
        <v>0</v>
      </c>
      <c r="G30" s="312">
        <f t="shared" si="0"/>
        <v>0</v>
      </c>
      <c r="H30" s="307">
        <f t="shared" si="0"/>
        <v>0</v>
      </c>
    </row>
    <row r="31" spans="1:8" ht="18.75">
      <c r="A31" s="10"/>
      <c r="B31" s="356"/>
      <c r="C31" s="340"/>
      <c r="D31" s="93"/>
      <c r="E31" s="320"/>
      <c r="F31" s="303">
        <f t="shared" si="0"/>
        <v>0</v>
      </c>
      <c r="G31" s="312">
        <f t="shared" si="0"/>
        <v>0</v>
      </c>
      <c r="H31" s="307">
        <f t="shared" si="0"/>
        <v>0</v>
      </c>
    </row>
    <row r="32" spans="1:8" ht="18.75">
      <c r="A32" s="64" t="s">
        <v>65</v>
      </c>
      <c r="B32" s="357">
        <f>B10-B20</f>
        <v>0</v>
      </c>
      <c r="C32" s="98">
        <f>C10-C20</f>
        <v>0</v>
      </c>
      <c r="D32" s="96">
        <f>D10-D20</f>
        <v>0</v>
      </c>
      <c r="E32" s="321">
        <f>E10-E20</f>
        <v>0</v>
      </c>
      <c r="F32" s="304">
        <f t="shared" si="0"/>
        <v>0</v>
      </c>
      <c r="G32" s="313">
        <f t="shared" si="0"/>
        <v>0</v>
      </c>
      <c r="H32" s="308">
        <f t="shared" si="0"/>
        <v>0</v>
      </c>
    </row>
    <row r="33" spans="1:8" s="39" customFormat="1" ht="18.75">
      <c r="A33" s="74" t="s">
        <v>73</v>
      </c>
      <c r="B33" s="356">
        <f>B32-B34</f>
        <v>0</v>
      </c>
      <c r="C33" s="340">
        <f>C32-C34</f>
        <v>0</v>
      </c>
      <c r="D33" s="93">
        <f>D32-D34</f>
        <v>0</v>
      </c>
      <c r="E33" s="319">
        <f>E32-E34</f>
        <v>0</v>
      </c>
      <c r="F33" s="303">
        <f t="shared" si="0"/>
        <v>0</v>
      </c>
      <c r="G33" s="312">
        <f t="shared" si="0"/>
        <v>0</v>
      </c>
      <c r="H33" s="307">
        <f t="shared" si="0"/>
        <v>0</v>
      </c>
    </row>
    <row r="34" spans="1:8" s="39" customFormat="1" ht="18.75">
      <c r="A34" s="63" t="s">
        <v>91</v>
      </c>
      <c r="B34" s="356"/>
      <c r="C34" s="340"/>
      <c r="D34" s="93"/>
      <c r="E34" s="319"/>
      <c r="F34" s="303">
        <f t="shared" si="0"/>
        <v>0</v>
      </c>
      <c r="G34" s="312">
        <f t="shared" si="0"/>
        <v>0</v>
      </c>
      <c r="H34" s="307">
        <f t="shared" si="0"/>
        <v>0</v>
      </c>
    </row>
    <row r="35" spans="1:8" ht="18.75">
      <c r="A35" s="10" t="s">
        <v>71</v>
      </c>
      <c r="B35" s="358">
        <f>IF(B20=0,0,B11/B20*100)</f>
        <v>0</v>
      </c>
      <c r="C35" s="341">
        <f>IF(C20=0,0,C11/C20*100)</f>
        <v>0</v>
      </c>
      <c r="D35" s="100">
        <f>IF(D20=0,0,D11/D20*100)</f>
        <v>0</v>
      </c>
      <c r="E35" s="322">
        <f>IF(E20=0,0,E11/E20*100)</f>
        <v>0</v>
      </c>
      <c r="F35" s="303">
        <f t="shared" si="0"/>
        <v>0</v>
      </c>
      <c r="G35" s="312">
        <f t="shared" si="0"/>
        <v>0</v>
      </c>
      <c r="H35" s="307">
        <f t="shared" si="0"/>
        <v>0</v>
      </c>
    </row>
    <row r="36" spans="1:8" ht="38.25" customHeight="1">
      <c r="A36" s="263" t="s">
        <v>97</v>
      </c>
      <c r="B36" s="359">
        <f>IF(B20=0,0,B11/(B20-B38)*100)</f>
        <v>0</v>
      </c>
      <c r="C36" s="271">
        <f>IF(C20=0,0,C11/(C20-C38)*100)</f>
        <v>0</v>
      </c>
      <c r="D36" s="331">
        <f>IF(D20=0,0,D11/(D20-D38)*100)</f>
        <v>0</v>
      </c>
      <c r="E36" s="323">
        <f>IF(E20=0,0,E11/(E20-E38)*100)</f>
        <v>0</v>
      </c>
      <c r="F36" s="275">
        <f t="shared" si="0"/>
        <v>0</v>
      </c>
      <c r="G36" s="314">
        <f t="shared" si="0"/>
        <v>0</v>
      </c>
      <c r="H36" s="309">
        <f t="shared" si="0"/>
        <v>0</v>
      </c>
    </row>
    <row r="37" spans="1:8" ht="38.25" customHeight="1">
      <c r="A37" s="67" t="s">
        <v>66</v>
      </c>
      <c r="B37" s="360">
        <f>IF(B20=0,0,B11/(B20-B28)*100)</f>
        <v>0</v>
      </c>
      <c r="C37" s="342">
        <f>IF(C20=0,0,C11/(C20-C28)*100)</f>
        <v>0</v>
      </c>
      <c r="D37" s="191">
        <f>IF(D20=0,0,D11/(D20-D28)*100)</f>
        <v>0</v>
      </c>
      <c r="E37" s="324">
        <f>IF(E20=0,0,E11/(E20-E28)*100)</f>
        <v>0</v>
      </c>
      <c r="F37" s="275">
        <f t="shared" si="0"/>
        <v>0</v>
      </c>
      <c r="G37" s="314">
        <f t="shared" si="0"/>
        <v>0</v>
      </c>
      <c r="H37" s="309">
        <f t="shared" si="0"/>
        <v>0</v>
      </c>
    </row>
    <row r="38" spans="1:8" ht="19.5" customHeight="1">
      <c r="A38" s="67" t="s">
        <v>92</v>
      </c>
      <c r="B38" s="361"/>
      <c r="C38" s="343"/>
      <c r="D38" s="282"/>
      <c r="E38" s="325"/>
      <c r="F38" s="303">
        <f t="shared" si="0"/>
        <v>0</v>
      </c>
      <c r="G38" s="312">
        <f t="shared" si="0"/>
        <v>0</v>
      </c>
      <c r="H38" s="307">
        <f t="shared" si="0"/>
        <v>0</v>
      </c>
    </row>
    <row r="39" spans="1:8" ht="18.75">
      <c r="A39" s="68" t="s">
        <v>95</v>
      </c>
      <c r="B39" s="362"/>
      <c r="C39" s="102"/>
      <c r="D39" s="103"/>
      <c r="E39" s="326"/>
      <c r="F39" s="304">
        <f t="shared" si="0"/>
        <v>0</v>
      </c>
      <c r="G39" s="313">
        <f t="shared" si="0"/>
        <v>0</v>
      </c>
      <c r="H39" s="308">
        <f t="shared" si="0"/>
        <v>0</v>
      </c>
    </row>
    <row r="40" spans="1:8" ht="18.75">
      <c r="A40" s="64" t="s">
        <v>94</v>
      </c>
      <c r="B40" s="362"/>
      <c r="C40" s="102"/>
      <c r="D40" s="103"/>
      <c r="E40" s="326"/>
      <c r="F40" s="304">
        <f t="shared" si="0"/>
        <v>0</v>
      </c>
      <c r="G40" s="313">
        <f t="shared" si="0"/>
        <v>0</v>
      </c>
      <c r="H40" s="308">
        <f t="shared" si="0"/>
        <v>0</v>
      </c>
    </row>
    <row r="41" spans="1:8" ht="18.75">
      <c r="A41" s="69" t="s">
        <v>50</v>
      </c>
      <c r="B41" s="363"/>
      <c r="C41" s="344"/>
      <c r="D41" s="107"/>
      <c r="E41" s="327"/>
      <c r="F41" s="303">
        <f t="shared" si="0"/>
        <v>0</v>
      </c>
      <c r="G41" s="312">
        <f t="shared" si="0"/>
        <v>0</v>
      </c>
      <c r="H41" s="307">
        <f t="shared" si="0"/>
        <v>0</v>
      </c>
    </row>
    <row r="42" spans="1:8" ht="19.5" customHeight="1" thickBot="1">
      <c r="A42" s="12" t="s">
        <v>3</v>
      </c>
      <c r="B42" s="364">
        <f>IF(B41=0,0,((B26)/B41)/12*1000)</f>
        <v>0</v>
      </c>
      <c r="C42" s="345">
        <f>IF(C41=0,0,((C26)/C41)/12*1000)</f>
        <v>0</v>
      </c>
      <c r="D42" s="111">
        <f>IF(D41=0,0,((D26)/D41)/12*1000)</f>
        <v>0</v>
      </c>
      <c r="E42" s="328">
        <f>IF(E41=0,0,((E26)/E41)/12*1000)</f>
        <v>0</v>
      </c>
      <c r="F42" s="305">
        <f t="shared" si="0"/>
        <v>0</v>
      </c>
      <c r="G42" s="315">
        <f t="shared" si="0"/>
        <v>0</v>
      </c>
      <c r="H42" s="310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0.25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0.25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00390625" defaultRowHeight="12.75"/>
  <cols>
    <col min="1" max="1" width="12.875" style="203" customWidth="1"/>
    <col min="2" max="2" width="41.00390625" style="203" customWidth="1"/>
    <col min="3" max="3" width="11.75390625" style="203" customWidth="1"/>
    <col min="4" max="4" width="13.00390625" style="203" customWidth="1"/>
    <col min="5" max="5" width="62.25390625" style="203" customWidth="1"/>
    <col min="6" max="6" width="11.00390625" style="203" customWidth="1"/>
    <col min="7" max="7" width="12.875" style="203" customWidth="1"/>
    <col min="8" max="8" width="14.375" style="203" customWidth="1"/>
    <col min="9" max="16384" width="9.125" style="203" customWidth="1"/>
  </cols>
  <sheetData>
    <row r="1" spans="1:8" ht="22.5">
      <c r="A1" s="381" t="s">
        <v>60</v>
      </c>
      <c r="B1" s="381"/>
      <c r="C1" s="381"/>
      <c r="D1" s="381"/>
      <c r="E1" s="381"/>
      <c r="F1" s="381"/>
      <c r="G1" s="381"/>
      <c r="H1" s="381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76" t="s">
        <v>7</v>
      </c>
      <c r="B6" s="377"/>
      <c r="C6" s="377"/>
      <c r="D6" s="377"/>
      <c r="E6" s="377"/>
      <c r="F6" s="377"/>
      <c r="G6" s="377"/>
      <c r="H6" s="378"/>
    </row>
    <row r="7" spans="1:8" ht="15.75">
      <c r="A7" s="210" t="s">
        <v>20</v>
      </c>
      <c r="B7" s="375" t="s">
        <v>21</v>
      </c>
      <c r="C7" s="373"/>
      <c r="D7" s="211"/>
      <c r="E7" s="375" t="s">
        <v>19</v>
      </c>
      <c r="F7" s="373"/>
      <c r="G7" s="212"/>
      <c r="H7" s="333" t="s">
        <v>104</v>
      </c>
    </row>
    <row r="8" spans="1:8" ht="16.5" thickBot="1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2"/>
    </row>
    <row r="9" spans="1:8" ht="15.75">
      <c r="A9" s="370"/>
      <c r="B9" s="218" t="s">
        <v>24</v>
      </c>
      <c r="C9" s="219"/>
      <c r="D9" s="220"/>
      <c r="E9" s="218" t="s">
        <v>87</v>
      </c>
      <c r="F9" s="219"/>
      <c r="G9" s="221"/>
      <c r="H9" s="374">
        <f>A9+C16-F16</f>
        <v>0</v>
      </c>
    </row>
    <row r="10" spans="1:8" ht="15.75">
      <c r="A10" s="370"/>
      <c r="B10" s="222" t="s">
        <v>98</v>
      </c>
      <c r="C10" s="223"/>
      <c r="D10" s="224"/>
      <c r="E10" s="225" t="s">
        <v>88</v>
      </c>
      <c r="F10" s="223"/>
      <c r="G10" s="226"/>
      <c r="H10" s="370"/>
    </row>
    <row r="11" spans="1:8" ht="15.75">
      <c r="A11" s="370"/>
      <c r="B11" s="227" t="s">
        <v>99</v>
      </c>
      <c r="C11" s="223"/>
      <c r="D11" s="224"/>
      <c r="E11" s="225" t="s">
        <v>89</v>
      </c>
      <c r="F11" s="228"/>
      <c r="G11" s="229"/>
      <c r="H11" s="370"/>
    </row>
    <row r="12" spans="1:8" ht="15.75">
      <c r="A12" s="370"/>
      <c r="B12" s="230" t="s">
        <v>84</v>
      </c>
      <c r="C12" s="223"/>
      <c r="D12" s="224"/>
      <c r="E12" s="225" t="s">
        <v>90</v>
      </c>
      <c r="F12" s="228"/>
      <c r="G12" s="229"/>
      <c r="H12" s="370"/>
    </row>
    <row r="13" spans="1:8" ht="15.75">
      <c r="A13" s="370"/>
      <c r="B13" s="230" t="s">
        <v>85</v>
      </c>
      <c r="C13" s="223"/>
      <c r="D13" s="224"/>
      <c r="E13" s="225"/>
      <c r="F13" s="228"/>
      <c r="G13" s="229"/>
      <c r="H13" s="370"/>
    </row>
    <row r="14" spans="1:8" ht="15.75">
      <c r="A14" s="370"/>
      <c r="B14" s="230" t="s">
        <v>86</v>
      </c>
      <c r="C14" s="223"/>
      <c r="D14" s="224"/>
      <c r="E14" s="225"/>
      <c r="F14" s="228"/>
      <c r="G14" s="229"/>
      <c r="H14" s="370"/>
    </row>
    <row r="15" spans="1:8" ht="16.5" thickBot="1">
      <c r="A15" s="370"/>
      <c r="B15" s="225" t="s">
        <v>83</v>
      </c>
      <c r="C15" s="223"/>
      <c r="D15" s="231"/>
      <c r="E15" s="232"/>
      <c r="F15" s="228"/>
      <c r="G15" s="229"/>
      <c r="H15" s="372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5"/>
      <c r="B17" s="239"/>
      <c r="C17" s="239"/>
      <c r="D17" s="239"/>
      <c r="E17" s="239"/>
      <c r="F17" s="239"/>
      <c r="G17" s="239"/>
      <c r="H17" s="336"/>
    </row>
    <row r="18" spans="1:8" ht="16.5" customHeight="1" thickBot="1">
      <c r="A18" s="376" t="s">
        <v>8</v>
      </c>
      <c r="B18" s="377"/>
      <c r="C18" s="377"/>
      <c r="D18" s="377"/>
      <c r="E18" s="377"/>
      <c r="F18" s="377"/>
      <c r="G18" s="377"/>
      <c r="H18" s="378"/>
    </row>
    <row r="19" spans="1:8" ht="15.75">
      <c r="A19" s="210" t="s">
        <v>20</v>
      </c>
      <c r="B19" s="375" t="s">
        <v>21</v>
      </c>
      <c r="C19" s="373"/>
      <c r="D19" s="212"/>
      <c r="E19" s="375" t="s">
        <v>19</v>
      </c>
      <c r="F19" s="373"/>
      <c r="G19" s="211"/>
      <c r="H19" s="333" t="s">
        <v>104</v>
      </c>
    </row>
    <row r="20" spans="1:8" ht="16.5" thickBot="1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4"/>
    </row>
    <row r="21" spans="1:8" ht="15.75" customHeight="1">
      <c r="A21" s="370"/>
      <c r="B21" s="240" t="s">
        <v>81</v>
      </c>
      <c r="C21" s="219"/>
      <c r="D21" s="229"/>
      <c r="E21" s="241" t="s">
        <v>78</v>
      </c>
      <c r="F21" s="220"/>
      <c r="G21" s="242"/>
      <c r="H21" s="374">
        <f>A21+C27-F27</f>
        <v>0</v>
      </c>
    </row>
    <row r="22" spans="1:8" ht="15.75">
      <c r="A22" s="370"/>
      <c r="B22" s="225" t="s">
        <v>26</v>
      </c>
      <c r="C22" s="228"/>
      <c r="D22" s="226"/>
      <c r="E22" s="241" t="s">
        <v>79</v>
      </c>
      <c r="F22" s="224"/>
      <c r="G22" s="251"/>
      <c r="H22" s="379"/>
    </row>
    <row r="23" spans="1:8" ht="15.75">
      <c r="A23" s="370"/>
      <c r="B23" s="225" t="s">
        <v>25</v>
      </c>
      <c r="C23" s="228"/>
      <c r="D23" s="229"/>
      <c r="E23" s="244" t="s">
        <v>80</v>
      </c>
      <c r="F23" s="224"/>
      <c r="G23" s="251"/>
      <c r="H23" s="379"/>
    </row>
    <row r="24" spans="1:8" ht="15.75">
      <c r="A24" s="370"/>
      <c r="B24" s="225"/>
      <c r="C24" s="228"/>
      <c r="D24" s="229"/>
      <c r="E24" s="244" t="s">
        <v>27</v>
      </c>
      <c r="F24" s="224"/>
      <c r="G24" s="224"/>
      <c r="H24" s="379"/>
    </row>
    <row r="25" spans="1:8" ht="15.75">
      <c r="A25" s="370"/>
      <c r="B25" s="225"/>
      <c r="C25" s="228"/>
      <c r="D25" s="226"/>
      <c r="E25" s="245" t="s">
        <v>28</v>
      </c>
      <c r="F25" s="224"/>
      <c r="G25" s="220"/>
      <c r="H25" s="379"/>
    </row>
    <row r="26" spans="1:8" ht="15.75" customHeight="1" thickBot="1">
      <c r="A26" s="370"/>
      <c r="B26" s="225"/>
      <c r="C26" s="228"/>
      <c r="D26" s="226"/>
      <c r="E26" s="244" t="s">
        <v>25</v>
      </c>
      <c r="F26" s="224"/>
      <c r="G26" s="246"/>
      <c r="H26" s="380"/>
    </row>
    <row r="27" spans="1:8" ht="16.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5"/>
      <c r="B28" s="239"/>
      <c r="C28" s="239"/>
      <c r="D28" s="239"/>
      <c r="E28" s="239"/>
      <c r="F28" s="239"/>
      <c r="G28" s="239"/>
      <c r="H28" s="336"/>
    </row>
    <row r="29" spans="1:8" ht="17.25" customHeight="1" thickBot="1">
      <c r="A29" s="376" t="s">
        <v>9</v>
      </c>
      <c r="B29" s="377"/>
      <c r="C29" s="377"/>
      <c r="D29" s="377"/>
      <c r="E29" s="377"/>
      <c r="F29" s="377"/>
      <c r="G29" s="377"/>
      <c r="H29" s="378"/>
    </row>
    <row r="30" spans="1:8" ht="15.75">
      <c r="A30" s="210" t="s">
        <v>20</v>
      </c>
      <c r="B30" s="375" t="s">
        <v>21</v>
      </c>
      <c r="C30" s="373"/>
      <c r="D30" s="212"/>
      <c r="E30" s="375" t="s">
        <v>19</v>
      </c>
      <c r="F30" s="373"/>
      <c r="G30" s="211"/>
      <c r="H30" s="333" t="s">
        <v>104</v>
      </c>
    </row>
    <row r="31" spans="1:8" ht="16.5" thickBot="1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4"/>
    </row>
    <row r="32" spans="1:8" ht="15.75">
      <c r="A32" s="370"/>
      <c r="B32" s="240" t="s">
        <v>81</v>
      </c>
      <c r="C32" s="247"/>
      <c r="D32" s="248"/>
      <c r="E32" s="245" t="s">
        <v>82</v>
      </c>
      <c r="F32" s="220"/>
      <c r="G32" s="220"/>
      <c r="H32" s="374">
        <f>A32+C34-F34</f>
        <v>0</v>
      </c>
    </row>
    <row r="33" spans="1:8" ht="16.5" thickBot="1">
      <c r="A33" s="372"/>
      <c r="B33" s="230"/>
      <c r="C33" s="249"/>
      <c r="D33" s="243"/>
      <c r="E33" s="250" t="s">
        <v>29</v>
      </c>
      <c r="F33" s="251"/>
      <c r="G33" s="242"/>
      <c r="H33" s="372"/>
    </row>
    <row r="34" spans="1:8" ht="16.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5"/>
      <c r="B35" s="239"/>
      <c r="C35" s="239"/>
      <c r="D35" s="239"/>
      <c r="E35" s="239"/>
      <c r="F35" s="239"/>
      <c r="G35" s="239"/>
      <c r="H35" s="336"/>
    </row>
    <row r="36" spans="1:8" ht="19.5" customHeight="1" thickBot="1">
      <c r="A36" s="376" t="s">
        <v>6</v>
      </c>
      <c r="B36" s="377"/>
      <c r="C36" s="377"/>
      <c r="D36" s="377"/>
      <c r="E36" s="377"/>
      <c r="F36" s="377"/>
      <c r="G36" s="377"/>
      <c r="H36" s="378"/>
    </row>
    <row r="37" spans="1:8" ht="15.75">
      <c r="A37" s="210" t="s">
        <v>20</v>
      </c>
      <c r="B37" s="373" t="s">
        <v>21</v>
      </c>
      <c r="C37" s="373"/>
      <c r="D37" s="212"/>
      <c r="E37" s="375" t="s">
        <v>19</v>
      </c>
      <c r="F37" s="373"/>
      <c r="G37" s="212"/>
      <c r="H37" s="333" t="s">
        <v>104</v>
      </c>
    </row>
    <row r="38" spans="1:8" ht="16.5" thickBot="1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2"/>
    </row>
    <row r="39" spans="1:8" ht="15.75">
      <c r="A39" s="370"/>
      <c r="B39" s="253" t="s">
        <v>30</v>
      </c>
      <c r="C39" s="247"/>
      <c r="D39" s="248"/>
      <c r="E39" s="245" t="s">
        <v>31</v>
      </c>
      <c r="F39" s="219"/>
      <c r="G39" s="242"/>
      <c r="H39" s="374">
        <f>A39+C41-F41</f>
        <v>0</v>
      </c>
    </row>
    <row r="40" spans="1:8" ht="15.75" customHeight="1" thickBot="1">
      <c r="A40" s="371"/>
      <c r="B40" s="232" t="s">
        <v>25</v>
      </c>
      <c r="C40" s="254"/>
      <c r="D40" s="255"/>
      <c r="E40" s="256"/>
      <c r="F40" s="254"/>
      <c r="G40" s="255"/>
      <c r="H40" s="372"/>
    </row>
    <row r="41" spans="1:8" s="259" customFormat="1" ht="16.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.75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.75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.75">
      <c r="B45" s="260"/>
      <c r="C45" s="260"/>
      <c r="D45" s="260"/>
      <c r="E45" s="260"/>
      <c r="F45" s="260"/>
      <c r="G45" s="260"/>
      <c r="H45" s="260"/>
    </row>
    <row r="46" spans="1:9" ht="15.7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.7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B7:C7"/>
    <mergeCell ref="H21:H26"/>
    <mergeCell ref="A1:H1"/>
    <mergeCell ref="A18:H18"/>
    <mergeCell ref="E7:F7"/>
    <mergeCell ref="A6:H6"/>
    <mergeCell ref="A9:A15"/>
    <mergeCell ref="H9:H15"/>
    <mergeCell ref="A29:H29"/>
    <mergeCell ref="A36:H36"/>
    <mergeCell ref="B19:C19"/>
    <mergeCell ref="B30:C30"/>
    <mergeCell ref="E19:F19"/>
    <mergeCell ref="E30:F30"/>
    <mergeCell ref="A21:A26"/>
    <mergeCell ref="A39:A40"/>
    <mergeCell ref="A32:A33"/>
    <mergeCell ref="B37:C37"/>
    <mergeCell ref="H32:H33"/>
    <mergeCell ref="H39:H40"/>
    <mergeCell ref="E37:F37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00390625" defaultRowHeight="12.75"/>
  <cols>
    <col min="1" max="1" width="9.125" style="18" customWidth="1"/>
    <col min="2" max="2" width="42.375" style="18" customWidth="1"/>
    <col min="3" max="5" width="18.00390625" style="18" customWidth="1"/>
    <col min="6" max="16384" width="9.125" style="18" customWidth="1"/>
  </cols>
  <sheetData>
    <row r="1" spans="1:5" ht="22.5">
      <c r="A1" s="386" t="s">
        <v>54</v>
      </c>
      <c r="B1" s="386"/>
      <c r="C1" s="386"/>
      <c r="D1" s="386"/>
      <c r="E1" s="386"/>
    </row>
    <row r="3" ht="15.75" thickBot="1"/>
    <row r="4" spans="1:5" ht="1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5.7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5">
      <c r="A6" s="125" t="s">
        <v>67</v>
      </c>
      <c r="B6" s="126"/>
      <c r="C6" s="387"/>
      <c r="D6" s="387"/>
      <c r="E6" s="388">
        <f>C6-D6</f>
        <v>0</v>
      </c>
    </row>
    <row r="7" spans="1:5" ht="15">
      <c r="A7" s="19"/>
      <c r="B7" s="20"/>
      <c r="C7" s="383"/>
      <c r="D7" s="383"/>
      <c r="E7" s="385"/>
    </row>
    <row r="8" spans="1:5" ht="15">
      <c r="A8" s="21" t="s">
        <v>68</v>
      </c>
      <c r="B8" s="22"/>
      <c r="C8" s="382"/>
      <c r="D8" s="382"/>
      <c r="E8" s="384">
        <f>C8-D8</f>
        <v>0</v>
      </c>
    </row>
    <row r="9" spans="1:5" ht="15">
      <c r="A9" s="19"/>
      <c r="B9" s="20"/>
      <c r="C9" s="383"/>
      <c r="D9" s="383"/>
      <c r="E9" s="385"/>
    </row>
    <row r="10" spans="1:5" ht="1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5">
      <c r="A11" s="23" t="s">
        <v>14</v>
      </c>
      <c r="B11" s="24"/>
      <c r="C11" s="33"/>
      <c r="D11" s="33"/>
      <c r="E11" s="34"/>
    </row>
    <row r="12" spans="1:5" ht="15">
      <c r="A12" s="25" t="s">
        <v>15</v>
      </c>
      <c r="B12" s="26"/>
      <c r="C12" s="33"/>
      <c r="D12" s="33"/>
      <c r="E12" s="34"/>
    </row>
    <row r="13" spans="1:5" ht="15">
      <c r="A13" s="25"/>
      <c r="B13" s="26"/>
      <c r="C13" s="33"/>
      <c r="D13" s="33"/>
      <c r="E13" s="34"/>
    </row>
    <row r="14" spans="1:5" ht="15">
      <c r="A14" s="23" t="s">
        <v>16</v>
      </c>
      <c r="B14" s="24"/>
      <c r="C14" s="33"/>
      <c r="D14" s="33"/>
      <c r="E14" s="34"/>
    </row>
    <row r="15" spans="1:5" ht="15">
      <c r="A15" s="27"/>
      <c r="B15" s="28"/>
      <c r="C15" s="33"/>
      <c r="D15" s="33"/>
      <c r="E15" s="34"/>
    </row>
    <row r="16" spans="1:5" ht="1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5">
      <c r="A17" s="27"/>
      <c r="B17" s="28"/>
      <c r="C17" s="33"/>
      <c r="D17" s="33"/>
      <c r="E17" s="34"/>
    </row>
    <row r="18" spans="1:5" ht="15">
      <c r="A18" s="23" t="s">
        <v>62</v>
      </c>
      <c r="B18" s="24"/>
      <c r="C18" s="33"/>
      <c r="D18" s="33"/>
      <c r="E18" s="34"/>
    </row>
    <row r="19" spans="1:5" ht="15">
      <c r="A19" s="29"/>
      <c r="B19" s="70"/>
      <c r="C19" s="33"/>
      <c r="D19" s="33"/>
      <c r="E19" s="34"/>
    </row>
    <row r="20" spans="1:5" ht="1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5.75" thickBot="1">
      <c r="A21" s="31"/>
      <c r="B21" s="32"/>
      <c r="C21" s="37"/>
      <c r="D21" s="37"/>
      <c r="E21" s="38"/>
    </row>
    <row r="23" ht="15">
      <c r="A23" s="18" t="s">
        <v>18</v>
      </c>
    </row>
    <row r="25" ht="15.75">
      <c r="A25" s="15" t="s">
        <v>4</v>
      </c>
    </row>
    <row r="26" ht="15.75">
      <c r="A26" s="15"/>
    </row>
    <row r="27" spans="1:3" ht="15.75">
      <c r="A27" s="15" t="s">
        <v>105</v>
      </c>
      <c r="C27" s="15"/>
    </row>
    <row r="28" spans="1:3" ht="15.75">
      <c r="A28" s="15"/>
      <c r="C28" s="15"/>
    </row>
    <row r="29" ht="15.75">
      <c r="A29" s="15" t="s">
        <v>106</v>
      </c>
    </row>
    <row r="30" ht="15.75">
      <c r="A30" s="15"/>
    </row>
    <row r="31" ht="15.7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003906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2" t="s">
        <v>57</v>
      </c>
      <c r="B1" s="392"/>
      <c r="C1" s="392"/>
      <c r="D1" s="392"/>
      <c r="E1" s="392"/>
      <c r="F1" s="392"/>
      <c r="G1" s="392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9" t="s">
        <v>32</v>
      </c>
      <c r="C8" s="390"/>
      <c r="D8" s="391"/>
      <c r="E8" s="389" t="s">
        <v>33</v>
      </c>
      <c r="F8" s="390"/>
      <c r="G8" s="391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2.75">
      <c r="A10" s="58" t="s">
        <v>63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2.7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2.75">
      <c r="A12" s="51" t="s">
        <v>108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2.75">
      <c r="A13" s="51" t="s">
        <v>109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2.7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2.7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2.7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2.75">
      <c r="A18" s="51"/>
      <c r="B18" s="161"/>
      <c r="C18" s="147"/>
      <c r="D18" s="162"/>
      <c r="E18" s="161"/>
      <c r="F18" s="147"/>
      <c r="G18" s="162"/>
    </row>
    <row r="19" spans="1:7" ht="12.75">
      <c r="A19" s="52" t="s">
        <v>64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2.7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2.75">
      <c r="A21" s="51" t="s">
        <v>117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2.7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2.7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2.7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2.7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2.7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2.75">
      <c r="A30" s="51"/>
      <c r="B30" s="161"/>
      <c r="C30" s="147"/>
      <c r="D30" s="162"/>
      <c r="E30" s="161"/>
      <c r="F30" s="147"/>
      <c r="G30" s="162"/>
    </row>
    <row r="31" spans="1:7" ht="12.75">
      <c r="A31" s="139" t="s">
        <v>65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2.75">
      <c r="A32" s="140" t="s">
        <v>76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2.75">
      <c r="A33" s="65" t="s">
        <v>77</v>
      </c>
      <c r="B33" s="161"/>
      <c r="C33" s="147"/>
      <c r="D33" s="162"/>
      <c r="E33" s="161"/>
      <c r="F33" s="147"/>
      <c r="G33" s="162"/>
    </row>
    <row r="34" spans="1:7" ht="12.7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5.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5.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2.7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2.7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2.7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2.7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2.75">
      <c r="A42" s="3"/>
      <c r="B42" s="3"/>
      <c r="C42" s="3"/>
      <c r="D42" s="3"/>
    </row>
    <row r="43" spans="1:5" ht="12.75">
      <c r="A43" s="48" t="s">
        <v>4</v>
      </c>
      <c r="B43" s="5"/>
      <c r="C43" s="5"/>
      <c r="D43" s="5"/>
      <c r="E43" s="17"/>
    </row>
    <row r="44" spans="1:5" ht="12.75">
      <c r="A44" s="5"/>
      <c r="B44" s="5"/>
      <c r="C44" s="5"/>
      <c r="D44" s="5"/>
      <c r="E44" s="17"/>
    </row>
    <row r="45" spans="1:7" ht="13.5" customHeight="1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4" ht="12.7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2:4" ht="12.7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Sarka</cp:lastModifiedBy>
  <cp:lastPrinted>2018-11-26T10:48:30Z</cp:lastPrinted>
  <dcterms:created xsi:type="dcterms:W3CDTF">2003-11-05T08:39:17Z</dcterms:created>
  <dcterms:modified xsi:type="dcterms:W3CDTF">2018-11-26T10:49:23Z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